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018CC628-FF9A-4800-B6E3-05570197D4B7}" xr6:coauthVersionLast="47" xr6:coauthVersionMax="47" xr10:uidLastSave="{D2B5C70F-7F5E-4D8E-9887-556114A37F06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13" l="1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15" i="13"/>
  <c r="L32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15" i="13"/>
  <c r="K32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15" i="13"/>
  <c r="J32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15" i="13"/>
  <c r="I32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15" i="13"/>
  <c r="H32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15" i="13"/>
  <c r="G32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15" i="13"/>
  <c r="F32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15" i="13"/>
  <c r="E32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15" i="13"/>
  <c r="D32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15" i="13"/>
  <c r="C32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15" i="13"/>
  <c r="R28" i="20"/>
  <c r="S28" i="20"/>
  <c r="G34" i="19" l="1"/>
  <c r="I36" i="19"/>
  <c r="I38" i="19"/>
  <c r="J38" i="19"/>
  <c r="H39" i="19"/>
  <c r="H40" i="19"/>
  <c r="I40" i="19"/>
  <c r="J40" i="19"/>
  <c r="I44" i="19"/>
  <c r="G46" i="19"/>
  <c r="I47" i="19"/>
  <c r="J47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4" i="19"/>
  <c r="G40" i="19"/>
  <c r="J39" i="19"/>
  <c r="H35" i="19"/>
  <c r="G37" i="19" l="1"/>
  <c r="J37" i="19"/>
  <c r="J34" i="19"/>
  <c r="I34" i="19"/>
  <c r="H34" i="19"/>
  <c r="G38" i="19"/>
  <c r="H38" i="19"/>
  <c r="H42" i="19"/>
  <c r="J42" i="19"/>
  <c r="G47" i="19"/>
  <c r="H47" i="19"/>
  <c r="J48" i="19"/>
  <c r="I48" i="19"/>
  <c r="H41" i="19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K28" i="6"/>
  <c r="C28" i="6"/>
  <c r="R28" i="3"/>
  <c r="Q28" i="3"/>
  <c r="P28" i="3"/>
  <c r="O28" i="3"/>
  <c r="N28" i="3"/>
  <c r="M28" i="3"/>
  <c r="J28" i="3"/>
  <c r="I28" i="3"/>
  <c r="G28" i="3"/>
  <c r="F28" i="3"/>
  <c r="E28" i="3"/>
  <c r="C28" i="3"/>
  <c r="C29" i="2"/>
  <c r="D28" i="4" l="1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D54" i="24"/>
  <c r="K41" i="24"/>
  <c r="D16" i="24" s="1"/>
  <c r="K49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C32" i="12"/>
  <c r="K32" i="12"/>
  <c r="S32" i="12"/>
  <c r="F24" i="24"/>
  <c r="D32" i="12"/>
  <c r="T32" i="12"/>
  <c r="E24" i="24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F54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I54" i="24"/>
  <c r="E10" i="18"/>
  <c r="C16" i="18"/>
  <c r="Y14" i="20"/>
  <c r="Y22" i="20"/>
  <c r="F14" i="24" l="1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H24" i="24"/>
  <c r="Z28" i="20"/>
  <c r="Y28" i="20"/>
  <c r="X28" i="20"/>
  <c r="W28" i="20"/>
  <c r="H20" i="24" l="1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<sst xmlns="http://schemas.openxmlformats.org/spreadsheetml/2006/main" count="1038" uniqueCount="267">
  <si>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</si>
  <si>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</si>
  <si>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</si>
  <si>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</si>
  <si>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</si>
  <si>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</si>
  <si>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</si>
  <si>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</si>
  <si>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</si>
  <si>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</si>
  <si>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</si>
  <si>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</si>
  <si>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</si>
  <si>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</si>
  <si>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</si>
  <si>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</si>
  <si>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</si>
  <si>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</si>
  <si>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</si>
  <si>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</si>
  <si>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</si>
  <si>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</si>
  <si>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</si>
  <si>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</si>
  <si>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</si>
  <si>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</si>
  <si>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</si>
  <si>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</si>
  <si>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</si>
  <si>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</si>
  <si>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</si>
  <si>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</si>
  <si>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</si>
  <si>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</si>
  <si>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</si>
  <si>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</si>
  <si>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</si>
  <si>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</si>
  <si>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</si>
  <si>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</si>
  <si>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</si>
  <si>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</si>
  <si>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</si>
  <si>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</si>
  <si>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</si>
  <si>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</si>
  <si>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</si>
  <si>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</si>
  <si>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</si>
  <si>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</si>
  <si>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</si>
  <si>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</si>
  <si>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</si>
  <si>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</si>
  <si>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</si>
  <si>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</si>
  <si>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</si>
  <si>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</si>
  <si>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</si>
  <si>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</si>
  <si>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</si>
  <si>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</si>
  <si>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</si>
  <si>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</si>
  <si>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</si>
  <si>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</si>
  <si>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</si>
  <si>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</si>
  <si>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</si>
  <si>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</si>
  <si>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</si>
  <si>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</si>
  <si>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</si>
  <si>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</si>
  <si>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</si>
  <si>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</si>
  <si>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</si>
  <si>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</si>
  <si>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</si>
  <si>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</si>
  <si>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</si>
  <si>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</si>
  <si>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</si>
  <si>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</si>
  <si>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</si>
  <si>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</si>
  <si>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</si>
  <si>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</si>
  <si>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</si>
  <si>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</si>
  <si>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</si>
  <si>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</si>
  <si>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</si>
  <si>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</si>
  <si>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</si>
  <si>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</si>
  <si>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</si>
  <si>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</si>
  <si>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</si>
  <si>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</si>
  <si>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</si>
  <si>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</si>
  <si>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</si>
  <si>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</si>
  <si>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</si>
  <si>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</si>
  <si>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</si>
  <si>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</si>
  <si>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</si>
  <si>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</si>
  <si>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</si>
  <si>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</si>
  <si>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</si>
  <si>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</si>
  <si>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</si>
  <si>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</si>
  <si>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</si>
  <si>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</si>
  <si>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</si>
  <si>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</si>
  <si>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</si>
  <si>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</si>
  <si>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</si>
  <si>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</si>
  <si>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</si>
  <si>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</si>
  <si>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</si>
  <si>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</si>
  <si>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</si>
  <si>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</si>
  <si>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</si>
  <si>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</si>
  <si>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</si>
  <si>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</si>
  <si>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</si>
  <si>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</si>
  <si>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</si>
  <si>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</si>
  <si>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</si>
  <si>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</si>
  <si>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</si>
  <si>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</si>
  <si>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</si>
  <si>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</si>
  <si>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</si>
  <si>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</si>
  <si>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</si>
  <si>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</si>
  <si>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</si>
  <si>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</si>
  <si>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</si>
  <si>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</si>
  <si>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</si>
  <si>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</si>
  <si>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</si>
  <si>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</si>
  <si>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</si>
  <si>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</si>
  <si>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</si>
  <si>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</si>
  <si>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</si>
  <si>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</si>
  <si>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</si>
  <si>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</si>
  <si>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</si>
  <si>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</si>
  <si>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</si>
  <si>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</si>
  <si>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</si>
  <si>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</si>
  <si>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</si>
  <si>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</si>
  <si>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</si>
  <si>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</si>
  <si>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</si>
  <si>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</si>
  <si>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</si>
  <si>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</si>
  <si>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</si>
  <si>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</si>
  <si>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</si>
  <si>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</si>
  <si>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</si>
  <si>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</si>
  <si>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</si>
  <si>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</si>
  <si>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</si>
  <si>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</si>
  <si>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</si>
  <si>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</si>
  <si>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</si>
  <si>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</si>
  <si>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</si>
  <si>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</si>
  <si>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</si>
  <si>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</si>
  <si>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</si>
  <si>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</si>
  <si>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</si>
  <si>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</si>
  <si>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</si>
  <si>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</si>
  <si>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</si>
  <si>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</si>
  <si>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</si>
  <si>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</si>
  <si>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</si>
  <si>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</si>
  <si>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</si>
  <si>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</si>
  <si>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</si>
  <si>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</si>
  <si>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</si>
  <si>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</si>
  <si>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</si>
  <si>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</si>
  <si>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</si>
  <si>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</si>
  <si>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</si>
  <si>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</si>
  <si>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</si>
  <si>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</si>
  <si>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</si>
  <si>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</si>
  <si>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</si>
  <si>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</si>
  <si>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</si>
  <si>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</si>
  <si>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</si>
  <si>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</si>
  <si>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</si>
  <si>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</si>
  <si>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</si>
  <si>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</si>
  <si>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</si>
  <si>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</si>
  <si>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</si>
  <si>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</si>
  <si>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</si>
  <si>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</si>
  <si>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</si>
  <si>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</si>
  <si>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</si>
  <si>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</si>
  <si>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</si>
  <si>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</si>
  <si>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</si>
  <si>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</si>
  <si>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</si>
  <si>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</si>
  <si>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</si>
  <si>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</si>
  <si>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</si>
  <si>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</si>
  <si>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</si>
  <si>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</si>
  <si>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</si>
  <si>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</si>
  <si>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</si>
  <si>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</si>
  <si>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</si>
  <si>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</si>
  <si>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</si>
  <si>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</si>
  <si>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</si>
  <si>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provisional 2022</t>
  </si>
  <si>
    <t>Diligencias penales urgentes. U.E.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</si>
</sst>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73" t="s">
        <v>129</v>
      </c>
      <c r="D9" s="73"/>
      <c r="E9" s="83"/>
      <c r="F9" s="76" t="s">
        <v>128</v>
      </c>
      <c r="G9" s="73"/>
      <c r="H9" s="83"/>
      <c r="I9" s="76" t="s">
        <v>131</v>
      </c>
      <c r="J9" s="73"/>
      <c r="K9" s="83"/>
    </row>
    <row r="10" spans="1:11" ht="42" customHeight="1" thickBot="1" x14ac:dyDescent="0.25">
      <c r="A10" s="14"/>
      <c r="B10" s="11"/>
      <c r="C10" s="17" t="s">
        <v>132</v>
      </c>
      <c r="D10" s="18" t="s">
        <v>133</v>
      </c>
      <c r="E10" s="18" t="s">
        <v>52</v>
      </c>
      <c r="F10" s="18" t="s">
        <v>132</v>
      </c>
      <c r="G10" s="18" t="s">
        <v>133</v>
      </c>
      <c r="H10" s="18" t="s">
        <v>52</v>
      </c>
      <c r="I10" s="18" t="s">
        <v>132</v>
      </c>
      <c r="J10" s="18" t="s">
        <v>133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1</v>
      </c>
      <c r="D11" s="19">
        <v>0</v>
      </c>
      <c r="E11" s="19">
        <v>1</v>
      </c>
      <c r="F11" s="19">
        <v>4</v>
      </c>
      <c r="G11" s="19">
        <v>3</v>
      </c>
      <c r="H11" s="19">
        <v>7</v>
      </c>
      <c r="I11" s="19">
        <v>5</v>
      </c>
      <c r="J11" s="19">
        <v>3</v>
      </c>
      <c r="K11" s="19">
        <v>8</v>
      </c>
    </row>
    <row r="12" spans="1:11" ht="20.100000000000001" customHeight="1" thickBot="1" x14ac:dyDescent="0.25">
      <c r="B12" s="4" t="s">
        <v>23</v>
      </c>
      <c r="C12" s="20">
        <v>1</v>
      </c>
      <c r="D12" s="20">
        <v>0</v>
      </c>
      <c r="E12" s="20">
        <v>1</v>
      </c>
      <c r="F12" s="20">
        <v>3</v>
      </c>
      <c r="G12" s="20">
        <v>0</v>
      </c>
      <c r="H12" s="20">
        <v>3</v>
      </c>
      <c r="I12" s="20">
        <v>4</v>
      </c>
      <c r="J12" s="20">
        <v>0</v>
      </c>
      <c r="K12" s="20">
        <v>4</v>
      </c>
    </row>
    <row r="13" spans="1:11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  <c r="F13" s="20">
        <v>1</v>
      </c>
      <c r="G13" s="20">
        <v>0</v>
      </c>
      <c r="H13" s="20">
        <v>1</v>
      </c>
      <c r="I13" s="20">
        <v>2</v>
      </c>
      <c r="J13" s="20">
        <v>0</v>
      </c>
      <c r="K13" s="20">
        <v>2</v>
      </c>
    </row>
    <row r="14" spans="1:11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  <c r="F14" s="20">
        <v>0</v>
      </c>
      <c r="G14" s="20">
        <v>1</v>
      </c>
      <c r="H14" s="20">
        <v>1</v>
      </c>
      <c r="I14" s="20">
        <v>0</v>
      </c>
      <c r="J14" s="20">
        <v>1</v>
      </c>
      <c r="K14" s="20">
        <v>1</v>
      </c>
    </row>
    <row r="15" spans="1:11" ht="20.100000000000001" customHeight="1" thickBot="1" x14ac:dyDescent="0.25">
      <c r="B15" s="4" t="s">
        <v>26</v>
      </c>
      <c r="C15" s="20">
        <v>0</v>
      </c>
      <c r="D15" s="20">
        <v>0</v>
      </c>
      <c r="E15" s="20">
        <v>0</v>
      </c>
      <c r="F15" s="20">
        <v>4</v>
      </c>
      <c r="G15" s="20">
        <v>0</v>
      </c>
      <c r="H15" s="20">
        <v>4</v>
      </c>
      <c r="I15" s="20">
        <v>4</v>
      </c>
      <c r="J15" s="20">
        <v>0</v>
      </c>
      <c r="K15" s="20">
        <v>4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1</v>
      </c>
      <c r="D17" s="20">
        <v>0</v>
      </c>
      <c r="E17" s="20">
        <v>1</v>
      </c>
      <c r="F17" s="20">
        <v>0</v>
      </c>
      <c r="G17" s="20">
        <v>0</v>
      </c>
      <c r="H17" s="20">
        <v>0</v>
      </c>
      <c r="I17" s="20">
        <v>1</v>
      </c>
      <c r="J17" s="20">
        <v>0</v>
      </c>
      <c r="K17" s="20">
        <v>1</v>
      </c>
    </row>
    <row r="18" spans="2:11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20.100000000000001" customHeight="1" thickBot="1" x14ac:dyDescent="0.25">
      <c r="B19" s="4" t="s">
        <v>30</v>
      </c>
      <c r="C19" s="20">
        <v>5</v>
      </c>
      <c r="D19" s="20">
        <v>0</v>
      </c>
      <c r="E19" s="20">
        <v>5</v>
      </c>
      <c r="F19" s="20">
        <v>14</v>
      </c>
      <c r="G19" s="20">
        <v>2</v>
      </c>
      <c r="H19" s="20">
        <v>16</v>
      </c>
      <c r="I19" s="20">
        <v>19</v>
      </c>
      <c r="J19" s="20">
        <v>2</v>
      </c>
      <c r="K19" s="20">
        <v>21</v>
      </c>
    </row>
    <row r="20" spans="2:11" ht="20.100000000000001" customHeight="1" thickBot="1" x14ac:dyDescent="0.25">
      <c r="B20" s="4" t="s">
        <v>31</v>
      </c>
      <c r="C20" s="20">
        <v>3</v>
      </c>
      <c r="D20" s="20">
        <v>0</v>
      </c>
      <c r="E20" s="20">
        <v>3</v>
      </c>
      <c r="F20" s="20">
        <v>7</v>
      </c>
      <c r="G20" s="20">
        <v>3</v>
      </c>
      <c r="H20" s="20">
        <v>10</v>
      </c>
      <c r="I20" s="20">
        <v>10</v>
      </c>
      <c r="J20" s="20">
        <v>3</v>
      </c>
      <c r="K20" s="20">
        <v>13</v>
      </c>
    </row>
    <row r="21" spans="2:11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  <c r="F21" s="20">
        <v>2</v>
      </c>
      <c r="G21" s="20">
        <v>0</v>
      </c>
      <c r="H21" s="20">
        <v>2</v>
      </c>
      <c r="I21" s="20">
        <v>2</v>
      </c>
      <c r="J21" s="20">
        <v>0</v>
      </c>
      <c r="K21" s="20">
        <v>2</v>
      </c>
    </row>
    <row r="22" spans="2:11" ht="20.100000000000001" customHeight="1" thickBot="1" x14ac:dyDescent="0.25">
      <c r="B22" s="4" t="s">
        <v>33</v>
      </c>
      <c r="C22" s="20">
        <v>1</v>
      </c>
      <c r="D22" s="20">
        <v>0</v>
      </c>
      <c r="E22" s="20">
        <v>1</v>
      </c>
      <c r="F22" s="20">
        <v>1</v>
      </c>
      <c r="G22" s="20">
        <v>0</v>
      </c>
      <c r="H22" s="20">
        <v>1</v>
      </c>
      <c r="I22" s="20">
        <v>2</v>
      </c>
      <c r="J22" s="20">
        <v>0</v>
      </c>
      <c r="K22" s="20">
        <v>2</v>
      </c>
    </row>
    <row r="23" spans="2:11" ht="20.100000000000001" customHeight="1" thickBot="1" x14ac:dyDescent="0.25">
      <c r="B23" s="4" t="s">
        <v>34</v>
      </c>
      <c r="C23" s="20">
        <v>1</v>
      </c>
      <c r="D23" s="20">
        <v>0</v>
      </c>
      <c r="E23" s="20">
        <v>1</v>
      </c>
      <c r="F23" s="20">
        <v>11</v>
      </c>
      <c r="G23" s="20">
        <v>2</v>
      </c>
      <c r="H23" s="20">
        <v>13</v>
      </c>
      <c r="I23" s="20">
        <v>12</v>
      </c>
      <c r="J23" s="20">
        <v>2</v>
      </c>
      <c r="K23" s="20">
        <v>14</v>
      </c>
    </row>
    <row r="24" spans="2:11" ht="20.100000000000001" customHeight="1" thickBot="1" x14ac:dyDescent="0.25">
      <c r="B24" s="4" t="s">
        <v>35</v>
      </c>
      <c r="C24" s="20">
        <v>1</v>
      </c>
      <c r="D24" s="20">
        <v>0</v>
      </c>
      <c r="E24" s="20">
        <v>1</v>
      </c>
      <c r="F24" s="20">
        <v>2</v>
      </c>
      <c r="G24" s="20">
        <v>0</v>
      </c>
      <c r="H24" s="20">
        <v>2</v>
      </c>
      <c r="I24" s="20">
        <v>3</v>
      </c>
      <c r="J24" s="20">
        <v>0</v>
      </c>
      <c r="K24" s="20">
        <v>3</v>
      </c>
    </row>
    <row r="25" spans="2:11" ht="20.100000000000001" customHeight="1" thickBot="1" x14ac:dyDescent="0.25">
      <c r="B25" s="4" t="s">
        <v>36</v>
      </c>
      <c r="C25" s="20">
        <v>1</v>
      </c>
      <c r="D25" s="20">
        <v>0</v>
      </c>
      <c r="E25" s="20">
        <v>1</v>
      </c>
      <c r="F25" s="20">
        <v>1</v>
      </c>
      <c r="G25" s="20">
        <v>0</v>
      </c>
      <c r="H25" s="20">
        <v>1</v>
      </c>
      <c r="I25" s="20">
        <v>2</v>
      </c>
      <c r="J25" s="20">
        <v>0</v>
      </c>
      <c r="K25" s="20">
        <v>2</v>
      </c>
    </row>
    <row r="26" spans="2:11" ht="20.100000000000001" customHeight="1" thickBot="1" x14ac:dyDescent="0.25">
      <c r="B26" s="5" t="s">
        <v>37</v>
      </c>
      <c r="C26" s="20">
        <v>1</v>
      </c>
      <c r="D26" s="20">
        <v>0</v>
      </c>
      <c r="E26" s="20">
        <v>1</v>
      </c>
      <c r="F26" s="20">
        <v>8</v>
      </c>
      <c r="G26" s="20">
        <v>1</v>
      </c>
      <c r="H26" s="20">
        <v>9</v>
      </c>
      <c r="I26" s="20">
        <v>9</v>
      </c>
      <c r="J26" s="20">
        <v>1</v>
      </c>
      <c r="K26" s="20">
        <v>10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 ht="20.100000000000001" customHeight="1" thickBot="1" x14ac:dyDescent="0.25">
      <c r="B28" s="7" t="s">
        <v>39</v>
      </c>
      <c r="C28" s="9">
        <f>SUM(C11:C27)</f>
        <v>17</v>
      </c>
      <c r="D28" s="9">
        <f t="shared" ref="D28:K28" si="0">SUM(D11:D27)</f>
        <v>0</v>
      </c>
      <c r="E28" s="9">
        <f t="shared" si="0"/>
        <v>17</v>
      </c>
      <c r="F28" s="9">
        <f t="shared" si="0"/>
        <v>58</v>
      </c>
      <c r="G28" s="9">
        <f t="shared" si="0"/>
        <v>12</v>
      </c>
      <c r="H28" s="9">
        <f t="shared" si="0"/>
        <v>70</v>
      </c>
      <c r="I28" s="9">
        <f t="shared" si="0"/>
        <v>75</v>
      </c>
      <c r="J28" s="9">
        <f t="shared" si="0"/>
        <v>12</v>
      </c>
      <c r="K28" s="9">
        <f t="shared" si="0"/>
        <v>87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7" t="s">
        <v>134</v>
      </c>
      <c r="D9" s="87"/>
      <c r="E9" s="87"/>
    </row>
    <row r="10" spans="2:5" ht="42.75" customHeight="1" thickBot="1" x14ac:dyDescent="0.25">
      <c r="B10" s="11"/>
      <c r="C10" s="22" t="s">
        <v>129</v>
      </c>
      <c r="D10" s="22" t="s">
        <v>128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0</v>
      </c>
      <c r="D11" s="19">
        <v>4</v>
      </c>
      <c r="E11" s="19">
        <v>4</v>
      </c>
    </row>
    <row r="12" spans="2:5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2</v>
      </c>
      <c r="E14" s="20">
        <v>2</v>
      </c>
    </row>
    <row r="15" spans="2:5" ht="20.100000000000001" customHeight="1" thickBot="1" x14ac:dyDescent="0.25">
      <c r="B15" s="4" t="s">
        <v>26</v>
      </c>
      <c r="C15" s="20">
        <v>1</v>
      </c>
      <c r="D15" s="20">
        <v>0</v>
      </c>
      <c r="E15" s="20">
        <v>1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1</v>
      </c>
      <c r="D17" s="20">
        <v>0</v>
      </c>
      <c r="E17" s="20">
        <v>1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30</v>
      </c>
      <c r="C19" s="20">
        <v>6</v>
      </c>
      <c r="D19" s="20">
        <v>4</v>
      </c>
      <c r="E19" s="20">
        <v>10</v>
      </c>
    </row>
    <row r="20" spans="2:5" ht="20.100000000000001" customHeight="1" thickBot="1" x14ac:dyDescent="0.25">
      <c r="B20" s="4" t="s">
        <v>31</v>
      </c>
      <c r="C20" s="20">
        <v>2</v>
      </c>
      <c r="D20" s="20">
        <v>4</v>
      </c>
      <c r="E20" s="20">
        <v>6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1</v>
      </c>
      <c r="E21" s="20">
        <v>1</v>
      </c>
    </row>
    <row r="22" spans="2:5" ht="20.100000000000001" customHeight="1" thickBot="1" x14ac:dyDescent="0.25">
      <c r="B22" s="4" t="s">
        <v>33</v>
      </c>
      <c r="C22" s="20">
        <v>0</v>
      </c>
      <c r="D22" s="20">
        <v>1</v>
      </c>
      <c r="E22" s="20">
        <v>1</v>
      </c>
    </row>
    <row r="23" spans="2:5" ht="20.100000000000001" customHeight="1" thickBot="1" x14ac:dyDescent="0.25">
      <c r="B23" s="4" t="s">
        <v>34</v>
      </c>
      <c r="C23" s="20">
        <v>0</v>
      </c>
      <c r="D23" s="20">
        <v>1</v>
      </c>
      <c r="E23" s="20">
        <v>1</v>
      </c>
    </row>
    <row r="24" spans="2:5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10</v>
      </c>
      <c r="D28" s="9">
        <f>SUM(D11:D27)</f>
        <v>17</v>
      </c>
      <c r="E28" s="9">
        <f>SUM(E11:E27)</f>
        <v>27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7" t="s">
        <v>135</v>
      </c>
      <c r="D12" s="87"/>
      <c r="E12" s="87"/>
      <c r="F12" s="87"/>
      <c r="G12" s="87"/>
      <c r="H12" s="87" t="s">
        <v>136</v>
      </c>
      <c r="I12" s="87"/>
      <c r="J12" s="87"/>
      <c r="K12" s="87"/>
      <c r="L12" s="87"/>
      <c r="M12" s="87" t="s">
        <v>137</v>
      </c>
      <c r="N12" s="87"/>
      <c r="O12" s="87"/>
      <c r="P12" s="87"/>
      <c r="Q12" s="87"/>
      <c r="R12" s="87" t="s">
        <v>138</v>
      </c>
      <c r="S12" s="87"/>
      <c r="T12" s="87"/>
      <c r="U12" s="87"/>
      <c r="V12" s="87"/>
      <c r="W12" s="87" t="s">
        <v>139</v>
      </c>
      <c r="X12" s="87"/>
      <c r="Y12" s="87"/>
      <c r="Z12" s="87"/>
      <c r="AA12" s="87"/>
      <c r="AB12" s="87" t="s">
        <v>52</v>
      </c>
      <c r="AC12" s="87"/>
      <c r="AD12" s="87"/>
      <c r="AE12" s="87"/>
      <c r="AF12" s="87"/>
    </row>
    <row r="13" spans="2:32" ht="28.5" customHeight="1" x14ac:dyDescent="0.2">
      <c r="B13" s="25"/>
      <c r="C13" s="88" t="s">
        <v>77</v>
      </c>
      <c r="D13" s="88" t="s">
        <v>140</v>
      </c>
      <c r="E13" s="88"/>
      <c r="F13" s="88"/>
      <c r="G13" s="88" t="s">
        <v>141</v>
      </c>
      <c r="H13" s="88" t="s">
        <v>77</v>
      </c>
      <c r="I13" s="88" t="s">
        <v>140</v>
      </c>
      <c r="J13" s="88"/>
      <c r="K13" s="88"/>
      <c r="L13" s="88" t="s">
        <v>141</v>
      </c>
      <c r="M13" s="88" t="s">
        <v>77</v>
      </c>
      <c r="N13" s="88" t="s">
        <v>140</v>
      </c>
      <c r="O13" s="88"/>
      <c r="P13" s="88"/>
      <c r="Q13" s="88" t="s">
        <v>141</v>
      </c>
      <c r="R13" s="88" t="s">
        <v>77</v>
      </c>
      <c r="S13" s="88" t="s">
        <v>140</v>
      </c>
      <c r="T13" s="88"/>
      <c r="U13" s="88"/>
      <c r="V13" s="88" t="s">
        <v>141</v>
      </c>
      <c r="W13" s="88" t="s">
        <v>77</v>
      </c>
      <c r="X13" s="88" t="s">
        <v>140</v>
      </c>
      <c r="Y13" s="88"/>
      <c r="Z13" s="88"/>
      <c r="AA13" s="88" t="s">
        <v>141</v>
      </c>
      <c r="AB13" s="88" t="s">
        <v>77</v>
      </c>
      <c r="AC13" s="88" t="s">
        <v>140</v>
      </c>
      <c r="AD13" s="88"/>
      <c r="AE13" s="88"/>
      <c r="AF13" s="88" t="s">
        <v>141</v>
      </c>
    </row>
    <row r="14" spans="2:32" ht="28.5" customHeight="1" thickBot="1" x14ac:dyDescent="0.25">
      <c r="B14" s="11"/>
      <c r="C14" s="88"/>
      <c r="D14" s="27" t="s">
        <v>142</v>
      </c>
      <c r="E14" s="27" t="s">
        <v>143</v>
      </c>
      <c r="F14" s="27" t="s">
        <v>144</v>
      </c>
      <c r="G14" s="88"/>
      <c r="H14" s="88"/>
      <c r="I14" s="27" t="s">
        <v>142</v>
      </c>
      <c r="J14" s="27" t="s">
        <v>143</v>
      </c>
      <c r="K14" s="27" t="s">
        <v>144</v>
      </c>
      <c r="L14" s="88"/>
      <c r="M14" s="88"/>
      <c r="N14" s="27" t="s">
        <v>142</v>
      </c>
      <c r="O14" s="27" t="s">
        <v>143</v>
      </c>
      <c r="P14" s="27" t="s">
        <v>144</v>
      </c>
      <c r="Q14" s="88"/>
      <c r="R14" s="88"/>
      <c r="S14" s="27" t="s">
        <v>142</v>
      </c>
      <c r="T14" s="27" t="s">
        <v>143</v>
      </c>
      <c r="U14" s="27" t="s">
        <v>144</v>
      </c>
      <c r="V14" s="88"/>
      <c r="W14" s="88"/>
      <c r="X14" s="27" t="s">
        <v>142</v>
      </c>
      <c r="Y14" s="27" t="s">
        <v>143</v>
      </c>
      <c r="Z14" s="27" t="s">
        <v>144</v>
      </c>
      <c r="AA14" s="88"/>
      <c r="AB14" s="88"/>
      <c r="AC14" s="27" t="s">
        <v>142</v>
      </c>
      <c r="AD14" s="27" t="s">
        <v>143</v>
      </c>
      <c r="AE14" s="27" t="s">
        <v>144</v>
      </c>
      <c r="AF14" s="88"/>
    </row>
    <row r="15" spans="2:32" ht="20.100000000000001" customHeight="1" thickBot="1" x14ac:dyDescent="0.25">
      <c r="B15" s="3" t="s">
        <v>22</v>
      </c>
      <c r="C15" s="19">
        <v>1982</v>
      </c>
      <c r="D15" s="19">
        <v>15</v>
      </c>
      <c r="E15" s="19">
        <v>1495</v>
      </c>
      <c r="F15" s="19">
        <v>472</v>
      </c>
      <c r="G15" s="19">
        <v>0</v>
      </c>
      <c r="H15" s="19">
        <v>3</v>
      </c>
      <c r="I15" s="19">
        <v>0</v>
      </c>
      <c r="J15" s="19">
        <v>3</v>
      </c>
      <c r="K15" s="19">
        <v>0</v>
      </c>
      <c r="L15" s="19">
        <v>0</v>
      </c>
      <c r="M15" s="19">
        <v>118</v>
      </c>
      <c r="N15" s="19">
        <v>0</v>
      </c>
      <c r="O15" s="19">
        <v>109</v>
      </c>
      <c r="P15" s="19">
        <v>9</v>
      </c>
      <c r="Q15" s="19">
        <v>0</v>
      </c>
      <c r="R15" s="19">
        <v>91</v>
      </c>
      <c r="S15" s="19">
        <v>0</v>
      </c>
      <c r="T15" s="19">
        <v>91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2194</v>
      </c>
      <c r="AC15" s="19">
        <v>15</v>
      </c>
      <c r="AD15" s="19">
        <v>1698</v>
      </c>
      <c r="AE15" s="19">
        <v>481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218</v>
      </c>
      <c r="D16" s="20">
        <v>3</v>
      </c>
      <c r="E16" s="20">
        <v>184</v>
      </c>
      <c r="F16" s="20">
        <v>31</v>
      </c>
      <c r="G16" s="20">
        <v>0</v>
      </c>
      <c r="H16" s="20">
        <v>1</v>
      </c>
      <c r="I16" s="20">
        <v>0</v>
      </c>
      <c r="J16" s="20">
        <v>1</v>
      </c>
      <c r="K16" s="20">
        <v>0</v>
      </c>
      <c r="L16" s="20">
        <v>0</v>
      </c>
      <c r="M16" s="20">
        <v>2</v>
      </c>
      <c r="N16" s="20">
        <v>0</v>
      </c>
      <c r="O16" s="20">
        <v>2</v>
      </c>
      <c r="P16" s="20">
        <v>0</v>
      </c>
      <c r="Q16" s="20">
        <v>0</v>
      </c>
      <c r="R16" s="20">
        <v>7</v>
      </c>
      <c r="S16" s="20">
        <v>0</v>
      </c>
      <c r="T16" s="20">
        <v>7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228</v>
      </c>
      <c r="AC16" s="20">
        <v>3</v>
      </c>
      <c r="AD16" s="20">
        <v>194</v>
      </c>
      <c r="AE16" s="20">
        <v>31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237</v>
      </c>
      <c r="D17" s="20">
        <v>0</v>
      </c>
      <c r="E17" s="20">
        <v>180</v>
      </c>
      <c r="F17" s="20">
        <v>57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4</v>
      </c>
      <c r="N17" s="20">
        <v>0</v>
      </c>
      <c r="O17" s="20">
        <v>4</v>
      </c>
      <c r="P17" s="20">
        <v>0</v>
      </c>
      <c r="Q17" s="20">
        <v>0</v>
      </c>
      <c r="R17" s="20">
        <v>1</v>
      </c>
      <c r="S17" s="20">
        <v>0</v>
      </c>
      <c r="T17" s="20">
        <v>1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242</v>
      </c>
      <c r="AC17" s="20">
        <v>0</v>
      </c>
      <c r="AD17" s="20">
        <v>185</v>
      </c>
      <c r="AE17" s="20">
        <v>57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343</v>
      </c>
      <c r="D18" s="20">
        <v>0</v>
      </c>
      <c r="E18" s="20">
        <v>281</v>
      </c>
      <c r="F18" s="20">
        <v>63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16</v>
      </c>
      <c r="N18" s="20">
        <v>0</v>
      </c>
      <c r="O18" s="20">
        <v>16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359</v>
      </c>
      <c r="AC18" s="20">
        <v>0</v>
      </c>
      <c r="AD18" s="20">
        <v>297</v>
      </c>
      <c r="AE18" s="20">
        <v>63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400</v>
      </c>
      <c r="D19" s="20">
        <v>0</v>
      </c>
      <c r="E19" s="20">
        <v>259</v>
      </c>
      <c r="F19" s="20">
        <v>141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28</v>
      </c>
      <c r="N19" s="20">
        <v>0</v>
      </c>
      <c r="O19" s="20">
        <v>28</v>
      </c>
      <c r="P19" s="20">
        <v>0</v>
      </c>
      <c r="Q19" s="20">
        <v>0</v>
      </c>
      <c r="R19" s="20">
        <v>16</v>
      </c>
      <c r="S19" s="20">
        <v>0</v>
      </c>
      <c r="T19" s="20">
        <v>16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444</v>
      </c>
      <c r="AC19" s="20">
        <v>0</v>
      </c>
      <c r="AD19" s="20">
        <v>303</v>
      </c>
      <c r="AE19" s="20">
        <v>141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105</v>
      </c>
      <c r="D20" s="20">
        <v>0</v>
      </c>
      <c r="E20" s="20">
        <v>73</v>
      </c>
      <c r="F20" s="20">
        <v>32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3</v>
      </c>
      <c r="N20" s="20">
        <v>0</v>
      </c>
      <c r="O20" s="20">
        <v>2</v>
      </c>
      <c r="P20" s="20">
        <v>1</v>
      </c>
      <c r="Q20" s="20">
        <v>0</v>
      </c>
      <c r="R20" s="20">
        <v>4</v>
      </c>
      <c r="S20" s="20">
        <v>0</v>
      </c>
      <c r="T20" s="20">
        <v>4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112</v>
      </c>
      <c r="AC20" s="20">
        <v>0</v>
      </c>
      <c r="AD20" s="20">
        <v>79</v>
      </c>
      <c r="AE20" s="20">
        <v>33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398</v>
      </c>
      <c r="D21" s="20">
        <v>3</v>
      </c>
      <c r="E21" s="20">
        <v>289</v>
      </c>
      <c r="F21" s="20">
        <v>106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11</v>
      </c>
      <c r="N21" s="20">
        <v>0</v>
      </c>
      <c r="O21" s="20">
        <v>10</v>
      </c>
      <c r="P21" s="20">
        <v>1</v>
      </c>
      <c r="Q21" s="20">
        <v>0</v>
      </c>
      <c r="R21" s="20">
        <v>15</v>
      </c>
      <c r="S21" s="20">
        <v>0</v>
      </c>
      <c r="T21" s="20">
        <v>15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424</v>
      </c>
      <c r="AC21" s="20">
        <v>3</v>
      </c>
      <c r="AD21" s="20">
        <v>314</v>
      </c>
      <c r="AE21" s="20">
        <v>107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436</v>
      </c>
      <c r="D22" s="20">
        <v>2</v>
      </c>
      <c r="E22" s="20">
        <v>302</v>
      </c>
      <c r="F22" s="20">
        <v>132</v>
      </c>
      <c r="G22" s="20">
        <v>0</v>
      </c>
      <c r="H22" s="20">
        <v>1</v>
      </c>
      <c r="I22" s="20">
        <v>0</v>
      </c>
      <c r="J22" s="20">
        <v>0</v>
      </c>
      <c r="K22" s="20">
        <v>1</v>
      </c>
      <c r="L22" s="20">
        <v>0</v>
      </c>
      <c r="M22" s="20">
        <v>21</v>
      </c>
      <c r="N22" s="20">
        <v>0</v>
      </c>
      <c r="O22" s="20">
        <v>21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458</v>
      </c>
      <c r="AC22" s="20">
        <v>2</v>
      </c>
      <c r="AD22" s="20">
        <v>323</v>
      </c>
      <c r="AE22" s="20">
        <v>133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1518</v>
      </c>
      <c r="D23" s="20">
        <v>4</v>
      </c>
      <c r="E23" s="20">
        <v>679</v>
      </c>
      <c r="F23" s="20">
        <v>835</v>
      </c>
      <c r="G23" s="20">
        <v>0</v>
      </c>
      <c r="H23" s="20">
        <v>1</v>
      </c>
      <c r="I23" s="20">
        <v>0</v>
      </c>
      <c r="J23" s="20">
        <v>1</v>
      </c>
      <c r="K23" s="20">
        <v>0</v>
      </c>
      <c r="L23" s="20">
        <v>0</v>
      </c>
      <c r="M23" s="20">
        <v>6</v>
      </c>
      <c r="N23" s="20">
        <v>0</v>
      </c>
      <c r="O23" s="20">
        <v>6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1525</v>
      </c>
      <c r="AC23" s="20">
        <v>4</v>
      </c>
      <c r="AD23" s="20">
        <v>686</v>
      </c>
      <c r="AE23" s="20">
        <v>835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1313</v>
      </c>
      <c r="D24" s="20">
        <v>29</v>
      </c>
      <c r="E24" s="20">
        <v>1086</v>
      </c>
      <c r="F24" s="20">
        <v>198</v>
      </c>
      <c r="G24" s="20">
        <v>0</v>
      </c>
      <c r="H24" s="20">
        <v>4</v>
      </c>
      <c r="I24" s="20">
        <v>0</v>
      </c>
      <c r="J24" s="20">
        <v>0</v>
      </c>
      <c r="K24" s="20">
        <v>4</v>
      </c>
      <c r="L24" s="20">
        <v>0</v>
      </c>
      <c r="M24" s="20">
        <v>144</v>
      </c>
      <c r="N24" s="20">
        <v>0</v>
      </c>
      <c r="O24" s="20">
        <v>143</v>
      </c>
      <c r="P24" s="20">
        <v>1</v>
      </c>
      <c r="Q24" s="20">
        <v>0</v>
      </c>
      <c r="R24" s="20">
        <v>18</v>
      </c>
      <c r="S24" s="20">
        <v>0</v>
      </c>
      <c r="T24" s="20">
        <v>18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1479</v>
      </c>
      <c r="AC24" s="20">
        <v>29</v>
      </c>
      <c r="AD24" s="20">
        <v>1247</v>
      </c>
      <c r="AE24" s="20">
        <v>203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240</v>
      </c>
      <c r="D25" s="20">
        <v>4</v>
      </c>
      <c r="E25" s="20">
        <v>183</v>
      </c>
      <c r="F25" s="20">
        <v>53</v>
      </c>
      <c r="G25" s="20">
        <v>0</v>
      </c>
      <c r="H25" s="20">
        <v>1</v>
      </c>
      <c r="I25" s="20">
        <v>0</v>
      </c>
      <c r="J25" s="20">
        <v>0</v>
      </c>
      <c r="K25" s="20">
        <v>1</v>
      </c>
      <c r="L25" s="20">
        <v>0</v>
      </c>
      <c r="M25" s="20">
        <v>5</v>
      </c>
      <c r="N25" s="20">
        <v>0</v>
      </c>
      <c r="O25" s="20">
        <v>5</v>
      </c>
      <c r="P25" s="20">
        <v>0</v>
      </c>
      <c r="Q25" s="20">
        <v>0</v>
      </c>
      <c r="R25" s="20">
        <v>11</v>
      </c>
      <c r="S25" s="20">
        <v>0</v>
      </c>
      <c r="T25" s="20">
        <v>11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257</v>
      </c>
      <c r="AC25" s="20">
        <v>4</v>
      </c>
      <c r="AD25" s="20">
        <v>199</v>
      </c>
      <c r="AE25" s="20">
        <v>54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444</v>
      </c>
      <c r="D26" s="20">
        <v>1</v>
      </c>
      <c r="E26" s="20">
        <v>304</v>
      </c>
      <c r="F26" s="20">
        <v>139</v>
      </c>
      <c r="G26" s="20">
        <v>0</v>
      </c>
      <c r="H26" s="20">
        <v>2</v>
      </c>
      <c r="I26" s="20">
        <v>0</v>
      </c>
      <c r="J26" s="20">
        <v>2</v>
      </c>
      <c r="K26" s="20">
        <v>0</v>
      </c>
      <c r="L26" s="20">
        <v>0</v>
      </c>
      <c r="M26" s="20">
        <v>40</v>
      </c>
      <c r="N26" s="20">
        <v>0</v>
      </c>
      <c r="O26" s="20">
        <v>38</v>
      </c>
      <c r="P26" s="20">
        <v>2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486</v>
      </c>
      <c r="AC26" s="20">
        <v>1</v>
      </c>
      <c r="AD26" s="20">
        <v>344</v>
      </c>
      <c r="AE26" s="20">
        <v>141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1414</v>
      </c>
      <c r="D27" s="20">
        <v>0</v>
      </c>
      <c r="E27" s="20">
        <v>615</v>
      </c>
      <c r="F27" s="20">
        <v>799</v>
      </c>
      <c r="G27" s="20">
        <v>0</v>
      </c>
      <c r="H27" s="20">
        <v>8</v>
      </c>
      <c r="I27" s="20">
        <v>0</v>
      </c>
      <c r="J27" s="20">
        <v>3</v>
      </c>
      <c r="K27" s="20">
        <v>5</v>
      </c>
      <c r="L27" s="20">
        <v>0</v>
      </c>
      <c r="M27" s="20">
        <v>32</v>
      </c>
      <c r="N27" s="20">
        <v>0</v>
      </c>
      <c r="O27" s="20">
        <v>29</v>
      </c>
      <c r="P27" s="20">
        <v>3</v>
      </c>
      <c r="Q27" s="20">
        <v>0</v>
      </c>
      <c r="R27" s="20">
        <v>7</v>
      </c>
      <c r="S27" s="20">
        <v>0</v>
      </c>
      <c r="T27" s="20">
        <v>7</v>
      </c>
      <c r="U27" s="20">
        <v>0</v>
      </c>
      <c r="V27" s="20">
        <v>0</v>
      </c>
      <c r="W27" s="20">
        <v>12</v>
      </c>
      <c r="X27" s="20">
        <v>0</v>
      </c>
      <c r="Y27" s="20">
        <v>9</v>
      </c>
      <c r="Z27" s="20">
        <v>3</v>
      </c>
      <c r="AA27" s="20">
        <v>0</v>
      </c>
      <c r="AB27" s="20">
        <v>1473</v>
      </c>
      <c r="AC27" s="20">
        <v>0</v>
      </c>
      <c r="AD27" s="20">
        <v>663</v>
      </c>
      <c r="AE27" s="20">
        <v>810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381</v>
      </c>
      <c r="D28" s="20">
        <v>0</v>
      </c>
      <c r="E28" s="20">
        <v>280</v>
      </c>
      <c r="F28" s="20">
        <v>101</v>
      </c>
      <c r="G28" s="20">
        <v>0</v>
      </c>
      <c r="H28" s="20">
        <v>5</v>
      </c>
      <c r="I28" s="20">
        <v>0</v>
      </c>
      <c r="J28" s="20">
        <v>5</v>
      </c>
      <c r="K28" s="20">
        <v>0</v>
      </c>
      <c r="L28" s="20">
        <v>0</v>
      </c>
      <c r="M28" s="20">
        <v>45</v>
      </c>
      <c r="N28" s="20">
        <v>0</v>
      </c>
      <c r="O28" s="20">
        <v>44</v>
      </c>
      <c r="P28" s="20">
        <v>1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431</v>
      </c>
      <c r="AC28" s="20">
        <v>0</v>
      </c>
      <c r="AD28" s="20">
        <v>329</v>
      </c>
      <c r="AE28" s="20">
        <v>102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100</v>
      </c>
      <c r="D29" s="20">
        <v>0</v>
      </c>
      <c r="E29" s="20">
        <v>67</v>
      </c>
      <c r="F29" s="20">
        <v>33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100</v>
      </c>
      <c r="AC29" s="20">
        <v>0</v>
      </c>
      <c r="AD29" s="20">
        <v>67</v>
      </c>
      <c r="AE29" s="20">
        <v>33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270</v>
      </c>
      <c r="D30" s="20">
        <v>0</v>
      </c>
      <c r="E30" s="20">
        <v>173</v>
      </c>
      <c r="F30" s="20">
        <v>97</v>
      </c>
      <c r="G30" s="20">
        <v>0</v>
      </c>
      <c r="H30" s="20">
        <v>4</v>
      </c>
      <c r="I30" s="20">
        <v>0</v>
      </c>
      <c r="J30" s="20">
        <v>2</v>
      </c>
      <c r="K30" s="20">
        <v>2</v>
      </c>
      <c r="L30" s="20">
        <v>0</v>
      </c>
      <c r="M30" s="20">
        <v>1</v>
      </c>
      <c r="N30" s="20">
        <v>0</v>
      </c>
      <c r="O30" s="20">
        <v>1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275</v>
      </c>
      <c r="AC30" s="20">
        <v>0</v>
      </c>
      <c r="AD30" s="20">
        <v>176</v>
      </c>
      <c r="AE30" s="20">
        <v>99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91</v>
      </c>
      <c r="D31" s="21">
        <v>0</v>
      </c>
      <c r="E31" s="21">
        <v>73</v>
      </c>
      <c r="F31" s="21">
        <v>18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6</v>
      </c>
      <c r="N31" s="21">
        <v>0</v>
      </c>
      <c r="O31" s="21">
        <v>6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97</v>
      </c>
      <c r="AC31" s="21">
        <v>0</v>
      </c>
      <c r="AD31" s="21">
        <v>79</v>
      </c>
      <c r="AE31" s="21">
        <v>18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9890</v>
      </c>
      <c r="D32" s="9">
        <f t="shared" ref="D32:AF32" si="0">SUM(D15:D31)</f>
        <v>61</v>
      </c>
      <c r="E32" s="9">
        <f t="shared" si="0"/>
        <v>6523</v>
      </c>
      <c r="F32" s="9">
        <f t="shared" si="0"/>
        <v>3307</v>
      </c>
      <c r="G32" s="9">
        <f t="shared" si="0"/>
        <v>0</v>
      </c>
      <c r="H32" s="9">
        <f t="shared" si="0"/>
        <v>30</v>
      </c>
      <c r="I32" s="9">
        <f t="shared" si="0"/>
        <v>0</v>
      </c>
      <c r="J32" s="9">
        <f t="shared" si="0"/>
        <v>17</v>
      </c>
      <c r="K32" s="9">
        <f t="shared" si="0"/>
        <v>13</v>
      </c>
      <c r="L32" s="9">
        <f t="shared" si="0"/>
        <v>0</v>
      </c>
      <c r="M32" s="9">
        <f t="shared" si="0"/>
        <v>482</v>
      </c>
      <c r="N32" s="9">
        <f t="shared" si="0"/>
        <v>0</v>
      </c>
      <c r="O32" s="9">
        <f t="shared" si="0"/>
        <v>464</v>
      </c>
      <c r="P32" s="9">
        <f t="shared" si="0"/>
        <v>18</v>
      </c>
      <c r="Q32" s="9">
        <f t="shared" si="0"/>
        <v>0</v>
      </c>
      <c r="R32" s="9">
        <f t="shared" si="0"/>
        <v>170</v>
      </c>
      <c r="S32" s="9">
        <f t="shared" si="0"/>
        <v>0</v>
      </c>
      <c r="T32" s="9">
        <f t="shared" si="0"/>
        <v>170</v>
      </c>
      <c r="U32" s="9">
        <f t="shared" si="0"/>
        <v>0</v>
      </c>
      <c r="V32" s="9">
        <f t="shared" si="0"/>
        <v>0</v>
      </c>
      <c r="W32" s="9">
        <f t="shared" si="0"/>
        <v>12</v>
      </c>
      <c r="X32" s="9">
        <f t="shared" si="0"/>
        <v>0</v>
      </c>
      <c r="Y32" s="9">
        <f t="shared" si="0"/>
        <v>9</v>
      </c>
      <c r="Z32" s="9">
        <f t="shared" si="0"/>
        <v>3</v>
      </c>
      <c r="AA32" s="9">
        <f t="shared" si="0"/>
        <v>0</v>
      </c>
      <c r="AB32" s="9">
        <f t="shared" si="0"/>
        <v>10584</v>
      </c>
      <c r="AC32" s="9">
        <f t="shared" si="0"/>
        <v>61</v>
      </c>
      <c r="AD32" s="9">
        <f t="shared" si="0"/>
        <v>7183</v>
      </c>
      <c r="AE32" s="9">
        <f t="shared" si="0"/>
        <v>3341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7" t="s">
        <v>77</v>
      </c>
      <c r="D12" s="87"/>
      <c r="E12" s="87"/>
      <c r="F12" s="87"/>
      <c r="G12" s="87"/>
      <c r="H12" s="87" t="s">
        <v>140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25.5" customHeight="1" x14ac:dyDescent="0.2">
      <c r="B13" s="25"/>
      <c r="C13" s="87"/>
      <c r="D13" s="87"/>
      <c r="E13" s="87"/>
      <c r="F13" s="87"/>
      <c r="G13" s="87"/>
      <c r="H13" s="87" t="s">
        <v>142</v>
      </c>
      <c r="I13" s="87"/>
      <c r="J13" s="87"/>
      <c r="K13" s="87"/>
      <c r="L13" s="89"/>
      <c r="M13" s="87" t="s">
        <v>143</v>
      </c>
      <c r="N13" s="87"/>
      <c r="O13" s="87"/>
      <c r="P13" s="87"/>
      <c r="Q13" s="89"/>
      <c r="R13" s="87" t="s">
        <v>144</v>
      </c>
      <c r="S13" s="87"/>
      <c r="T13" s="87"/>
      <c r="U13" s="87"/>
      <c r="V13" s="89"/>
    </row>
    <row r="14" spans="2:22" ht="45" customHeight="1" x14ac:dyDescent="0.2">
      <c r="B14" s="25"/>
      <c r="C14" s="58" t="s">
        <v>135</v>
      </c>
      <c r="D14" s="58" t="s">
        <v>136</v>
      </c>
      <c r="E14" s="58" t="s">
        <v>145</v>
      </c>
      <c r="F14" s="58" t="s">
        <v>146</v>
      </c>
      <c r="G14" s="58" t="s">
        <v>139</v>
      </c>
      <c r="H14" s="58" t="s">
        <v>135</v>
      </c>
      <c r="I14" s="58" t="s">
        <v>136</v>
      </c>
      <c r="J14" s="58" t="s">
        <v>145</v>
      </c>
      <c r="K14" s="58" t="s">
        <v>146</v>
      </c>
      <c r="L14" s="58" t="s">
        <v>139</v>
      </c>
      <c r="M14" s="58" t="s">
        <v>135</v>
      </c>
      <c r="N14" s="58" t="s">
        <v>136</v>
      </c>
      <c r="O14" s="58" t="s">
        <v>145</v>
      </c>
      <c r="P14" s="58" t="s">
        <v>146</v>
      </c>
      <c r="Q14" s="58" t="s">
        <v>139</v>
      </c>
      <c r="R14" s="58" t="s">
        <v>135</v>
      </c>
      <c r="S14" s="58" t="s">
        <v>136</v>
      </c>
      <c r="T14" s="58" t="s">
        <v>145</v>
      </c>
      <c r="U14" s="58" t="s">
        <v>146</v>
      </c>
      <c r="V14" s="58" t="s">
        <v>139</v>
      </c>
    </row>
    <row r="15" spans="2:22" ht="20.100000000000001" customHeight="1" thickBot="1" x14ac:dyDescent="0.25">
      <c r="B15" s="3" t="s">
        <v>22</v>
      </c>
      <c r="C15" s="31">
        <f>IF('Órdenes según Instancia'!AB15=0,"-",('Órdenes según Instancia'!C15/'Órdenes según Instancia'!AB15))</f>
        <v>0.90337283500455789</v>
      </c>
      <c r="D15" s="31">
        <f>IF('Órdenes según Instancia'!AB15=0,"-",('Órdenes según Instancia'!H15/'Órdenes según Instancia'!AB15))</f>
        <v>1.3673655423883319E-3</v>
      </c>
      <c r="E15" s="31">
        <f>IF('Órdenes según Instancia'!AB15=0,"-",('Órdenes según Instancia'!M15/'Órdenes según Instancia'!AB15))</f>
        <v>5.3783044667274384E-2</v>
      </c>
      <c r="F15" s="31">
        <f>IF('Órdenes según Instancia'!AB15=0,"-",('Órdenes según Instancia'!R15/'Órdenes según Instancia'!AB15))</f>
        <v>4.1476754785779398E-2</v>
      </c>
      <c r="G15" s="31">
        <f>IF('Órdenes según Instancia'!AB15=0,"-",('Órdenes según Instancia'!W15/'Órdenes según Instancia'!AB15))</f>
        <v>0</v>
      </c>
      <c r="H15" s="31">
        <f>IF('Órdenes según Instancia'!AC15=0,"-",('Órdenes según Instancia'!D15/'Órdenes según Instancia'!AC15))</f>
        <v>1</v>
      </c>
      <c r="I15" s="31">
        <f>IF('Órdenes según Instancia'!AC15=0,"-",('Órdenes según Instancia'!I15/'Órdenes según Instancia'!AC15))</f>
        <v>0</v>
      </c>
      <c r="J15" s="31">
        <f>IF('Órdenes según Instancia'!AC15=0,"-",('Órdenes según Instancia'!N15/'Órdenes según Instancia'!AC15))</f>
        <v>0</v>
      </c>
      <c r="K15" s="31">
        <f>IF('Órdenes según Instancia'!AC15=0,"-",('Órdenes según Instancia'!S15/'Órdenes según Instancia'!AC15))</f>
        <v>0</v>
      </c>
      <c r="L15" s="31">
        <f>IF('Órdenes según Instancia'!AC15=0,"-",('Órdenes según Instancia'!X15/'Órdenes según Instancia'!AC15))</f>
        <v>0</v>
      </c>
      <c r="M15" s="31">
        <f>IF('Órdenes según Instancia'!AD15=0,"-",('Órdenes según Instancia'!E15/'Órdenes según Instancia'!AD15))</f>
        <v>0.8804475853945819</v>
      </c>
      <c r="N15" s="31">
        <f>IF('Órdenes según Instancia'!AD15=0,"-",('Órdenes según Instancia'!J15/'Órdenes según Instancia'!AD15))</f>
        <v>1.7667844522968198E-3</v>
      </c>
      <c r="O15" s="31">
        <f>IF('Órdenes según Instancia'!AD15=0,"-",('Órdenes según Instancia'!O15/'Órdenes según Instancia'!AD15))</f>
        <v>6.4193168433451117E-2</v>
      </c>
      <c r="P15" s="31">
        <f>IF('Órdenes según Instancia'!AD15=0,"-",('Órdenes según Instancia'!T15/'Órdenes según Instancia'!AD15))</f>
        <v>5.3592461719670199E-2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0.98128898128898134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1.8711018711018712E-2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31">
        <f>IF('Órdenes según Instancia'!AB16=0,"-",('Órdenes según Instancia'!C16/'Órdenes según Instancia'!AB16))</f>
        <v>0.95614035087719296</v>
      </c>
      <c r="D16" s="31">
        <f>IF('Órdenes según Instancia'!AB16=0,"-",('Órdenes según Instancia'!H16/'Órdenes según Instancia'!AB16))</f>
        <v>4.3859649122807015E-3</v>
      </c>
      <c r="E16" s="31">
        <f>IF('Órdenes según Instancia'!AB16=0,"-",('Órdenes según Instancia'!M16/'Órdenes según Instancia'!AB16))</f>
        <v>8.771929824561403E-3</v>
      </c>
      <c r="F16" s="31">
        <f>IF('Órdenes según Instancia'!AB16=0,"-",('Órdenes según Instancia'!R16/'Órdenes según Instancia'!AB16))</f>
        <v>3.0701754385964911E-2</v>
      </c>
      <c r="G16" s="31">
        <f>IF('Órdenes según Instancia'!AB16=0,"-",('Órdenes según Instancia'!W16/'Órdenes según Instancia'!AB16))</f>
        <v>0</v>
      </c>
      <c r="H16" s="31">
        <f>IF('Órdenes según Instancia'!AC16=0,"-",('Órdenes según Instancia'!D16/'Órdenes según Instancia'!AC16))</f>
        <v>1</v>
      </c>
      <c r="I16" s="31">
        <f>IF('Órdenes según Instancia'!AC16=0,"-",('Órdenes según Instancia'!I16/'Órdenes según Instancia'!AC16))</f>
        <v>0</v>
      </c>
      <c r="J16" s="31">
        <f>IF('Órdenes según Instancia'!AC16=0,"-",('Órdenes según Instancia'!N16/'Órdenes según Instancia'!AC16))</f>
        <v>0</v>
      </c>
      <c r="K16" s="31">
        <f>IF('Órdenes según Instancia'!AC16=0,"-",('Órdenes según Instancia'!S16/'Órdenes según Instancia'!AC16))</f>
        <v>0</v>
      </c>
      <c r="L16" s="31">
        <f>IF('Órdenes según Instancia'!AC16=0,"-",('Órdenes según Instancia'!X16/'Órdenes según Instancia'!AC16))</f>
        <v>0</v>
      </c>
      <c r="M16" s="31">
        <f>IF('Órdenes según Instancia'!AD16=0,"-",('Órdenes según Instancia'!E16/'Órdenes según Instancia'!AD16))</f>
        <v>0.94845360824742264</v>
      </c>
      <c r="N16" s="31">
        <f>IF('Órdenes según Instancia'!AD16=0,"-",('Órdenes según Instancia'!J16/'Órdenes según Instancia'!AD16))</f>
        <v>5.1546391752577319E-3</v>
      </c>
      <c r="O16" s="31">
        <f>IF('Órdenes según Instancia'!AD16=0,"-",('Órdenes según Instancia'!O16/'Órdenes según Instancia'!AD16))</f>
        <v>1.0309278350515464E-2</v>
      </c>
      <c r="P16" s="31">
        <f>IF('Órdenes según Instancia'!AD16=0,"-",('Órdenes según Instancia'!T16/'Órdenes según Instancia'!AD16))</f>
        <v>3.608247422680412E-2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1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0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31">
        <f>IF('Órdenes según Instancia'!AB17=0,"-",('Órdenes según Instancia'!C17/'Órdenes según Instancia'!AB17))</f>
        <v>0.97933884297520657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1.6528925619834711E-2</v>
      </c>
      <c r="F17" s="31">
        <f>IF('Órdenes según Instancia'!AB17=0,"-",('Órdenes según Instancia'!R17/'Órdenes según Instancia'!AB17))</f>
        <v>4.1322314049586778E-3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0.97297297297297303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2.1621621621621623E-2</v>
      </c>
      <c r="P17" s="31">
        <f>IF('Órdenes según Instancia'!AD17=0,"-",('Órdenes según Instancia'!T17/'Órdenes según Instancia'!AD17))</f>
        <v>5.4054054054054057E-3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31">
        <f>IF('Órdenes según Instancia'!AB18=0,"-",('Órdenes según Instancia'!C18/'Órdenes según Instancia'!AB18))</f>
        <v>0.95543175487465182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4.456824512534819E-2</v>
      </c>
      <c r="F18" s="31">
        <f>IF('Órdenes según Instancia'!AB18=0,"-",('Órdenes según Instancia'!R18/'Órdenes según Instancia'!AB18))</f>
        <v>0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0.94612794612794615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5.387205387205387E-2</v>
      </c>
      <c r="P18" s="31">
        <f>IF('Órdenes según Instancia'!AD18=0,"-",('Órdenes según Instancia'!T18/'Órdenes según Instancia'!AD18))</f>
        <v>0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31">
        <f>IF('Órdenes según Instancia'!AB19=0,"-",('Órdenes según Instancia'!C19/'Órdenes según Instancia'!AB19))</f>
        <v>0.90090090090090091</v>
      </c>
      <c r="D19" s="31">
        <f>IF('Órdenes según Instancia'!AB19=0,"-",('Órdenes según Instancia'!H19/'Órdenes según Instancia'!AB19))</f>
        <v>0</v>
      </c>
      <c r="E19" s="31">
        <f>IF('Órdenes según Instancia'!AB19=0,"-",('Órdenes según Instancia'!M19/'Órdenes según Instancia'!AB19))</f>
        <v>6.3063063063063057E-2</v>
      </c>
      <c r="F19" s="31">
        <f>IF('Órdenes según Instancia'!AB19=0,"-",('Órdenes según Instancia'!R19/'Órdenes según Instancia'!AB19))</f>
        <v>3.6036036036036036E-2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0.8547854785478548</v>
      </c>
      <c r="N19" s="31">
        <f>IF('Órdenes según Instancia'!AD19=0,"-",('Órdenes según Instancia'!J19/'Órdenes según Instancia'!AD19))</f>
        <v>0</v>
      </c>
      <c r="O19" s="31">
        <f>IF('Órdenes según Instancia'!AD19=0,"-",('Órdenes según Instancia'!O19/'Órdenes según Instancia'!AD19))</f>
        <v>9.2409240924092403E-2</v>
      </c>
      <c r="P19" s="31">
        <f>IF('Órdenes según Instancia'!AD19=0,"-",('Órdenes según Instancia'!T19/'Órdenes según Instancia'!AD19))</f>
        <v>5.2805280528052806E-2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1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31">
        <f>IF('Órdenes según Instancia'!AB20=0,"-",('Órdenes según Instancia'!C20/'Órdenes según Instancia'!AB20))</f>
        <v>0.9375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2.6785714285714284E-2</v>
      </c>
      <c r="F20" s="31">
        <f>IF('Órdenes según Instancia'!AB20=0,"-",('Órdenes según Instancia'!R20/'Órdenes según Instancia'!AB20))</f>
        <v>3.5714285714285712E-2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0.92405063291139244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2.5316455696202531E-2</v>
      </c>
      <c r="P20" s="31">
        <f>IF('Órdenes según Instancia'!AD20=0,"-",('Órdenes según Instancia'!T20/'Órdenes según Instancia'!AD20))</f>
        <v>5.0632911392405063E-2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0.96969696969696972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3.0303030303030304E-2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31">
        <f>IF('Órdenes según Instancia'!AB21=0,"-",('Órdenes según Instancia'!C21/'Órdenes según Instancia'!AB21))</f>
        <v>0.93867924528301883</v>
      </c>
      <c r="D21" s="31">
        <f>IF('Órdenes según Instancia'!AB21=0,"-",('Órdenes según Instancia'!H21/'Órdenes según Instancia'!AB21))</f>
        <v>0</v>
      </c>
      <c r="E21" s="31">
        <f>IF('Órdenes según Instancia'!AB21=0,"-",('Órdenes según Instancia'!M21/'Órdenes según Instancia'!AB21))</f>
        <v>2.5943396226415096E-2</v>
      </c>
      <c r="F21" s="31">
        <f>IF('Órdenes según Instancia'!AB21=0,"-",('Órdenes según Instancia'!R21/'Órdenes según Instancia'!AB21))</f>
        <v>3.5377358490566037E-2</v>
      </c>
      <c r="G21" s="31">
        <f>IF('Órdenes según Instancia'!AB21=0,"-",('Órdenes según Instancia'!W21/'Órdenes según Instancia'!AB21))</f>
        <v>0</v>
      </c>
      <c r="H21" s="31">
        <f>IF('Órdenes según Instancia'!AC21=0,"-",('Órdenes según Instancia'!D21/'Órdenes según Instancia'!AC21))</f>
        <v>1</v>
      </c>
      <c r="I21" s="31">
        <f>IF('Órdenes según Instancia'!AC21=0,"-",('Órdenes según Instancia'!I21/'Órdenes según Instancia'!AC21))</f>
        <v>0</v>
      </c>
      <c r="J21" s="31">
        <f>IF('Órdenes según Instancia'!AC21=0,"-",('Órdenes según Instancia'!N21/'Órdenes según Instancia'!AC21))</f>
        <v>0</v>
      </c>
      <c r="K21" s="31">
        <f>IF('Órdenes según Instancia'!AC21=0,"-",('Órdenes según Instancia'!S21/'Órdenes según Instancia'!AC21))</f>
        <v>0</v>
      </c>
      <c r="L21" s="31">
        <f>IF('Órdenes según Instancia'!AC21=0,"-",('Órdenes según Instancia'!X21/'Órdenes según Instancia'!AC21))</f>
        <v>0</v>
      </c>
      <c r="M21" s="31">
        <f>IF('Órdenes según Instancia'!AD21=0,"-",('Órdenes según Instancia'!E21/'Órdenes según Instancia'!AD21))</f>
        <v>0.92038216560509556</v>
      </c>
      <c r="N21" s="31">
        <f>IF('Órdenes según Instancia'!AD21=0,"-",('Órdenes según Instancia'!J21/'Órdenes según Instancia'!AD21))</f>
        <v>0</v>
      </c>
      <c r="O21" s="31">
        <f>IF('Órdenes según Instancia'!AD21=0,"-",('Órdenes según Instancia'!O21/'Órdenes según Instancia'!AD21))</f>
        <v>3.1847133757961783E-2</v>
      </c>
      <c r="P21" s="31">
        <f>IF('Órdenes según Instancia'!AD21=0,"-",('Órdenes según Instancia'!T21/'Órdenes según Instancia'!AD21))</f>
        <v>4.7770700636942678E-2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0.99065420560747663</v>
      </c>
      <c r="S21" s="31">
        <f>IF('Órdenes según Instancia'!AE21=0,"-",('Órdenes según Instancia'!K21/'Órdenes según Instancia'!AE21))</f>
        <v>0</v>
      </c>
      <c r="T21" s="31">
        <f>IF('Órdenes según Instancia'!AE21=0,"-",('Órdenes según Instancia'!P21/'Órdenes según Instancia'!AE21))</f>
        <v>9.3457943925233638E-3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31">
        <f>IF('Órdenes según Instancia'!AB22=0,"-",('Órdenes según Instancia'!C22/'Órdenes según Instancia'!AB22))</f>
        <v>0.95196506550218341</v>
      </c>
      <c r="D22" s="31">
        <f>IF('Órdenes según Instancia'!AB22=0,"-",('Órdenes según Instancia'!H22/'Órdenes según Instancia'!AB22))</f>
        <v>2.1834061135371178E-3</v>
      </c>
      <c r="E22" s="31">
        <f>IF('Órdenes según Instancia'!AB22=0,"-",('Órdenes según Instancia'!M22/'Órdenes según Instancia'!AB22))</f>
        <v>4.5851528384279479E-2</v>
      </c>
      <c r="F22" s="31">
        <f>IF('Órdenes según Instancia'!AB22=0,"-",('Órdenes según Instancia'!R22/'Órdenes según Instancia'!AB22))</f>
        <v>0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0.93498452012383904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6.5015479876160992E-2</v>
      </c>
      <c r="P22" s="31">
        <f>IF('Órdenes según Instancia'!AD22=0,"-",('Órdenes según Instancia'!T22/'Órdenes según Instancia'!AD22))</f>
        <v>0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0.99248120300751874</v>
      </c>
      <c r="S22" s="31">
        <f>IF('Órdenes según Instancia'!AE22=0,"-",('Órdenes según Instancia'!K22/'Órdenes según Instancia'!AE22))</f>
        <v>7.5187969924812026E-3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31">
        <f>IF('Órdenes según Instancia'!AB23=0,"-",('Órdenes según Instancia'!C23/'Órdenes según Instancia'!AB23))</f>
        <v>0.99540983606557376</v>
      </c>
      <c r="D23" s="31">
        <f>IF('Órdenes según Instancia'!AB23=0,"-",('Órdenes según Instancia'!H23/'Órdenes según Instancia'!AB23))</f>
        <v>6.5573770491803279E-4</v>
      </c>
      <c r="E23" s="31">
        <f>IF('Órdenes según Instancia'!AB23=0,"-",('Órdenes según Instancia'!M23/'Órdenes según Instancia'!AB23))</f>
        <v>3.9344262295081967E-3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>
        <f>IF('Órdenes según Instancia'!AC23=0,"-",('Órdenes según Instancia'!D23/'Órdenes según Instancia'!AC23))</f>
        <v>1</v>
      </c>
      <c r="I23" s="31">
        <f>IF('Órdenes según Instancia'!AC23=0,"-",('Órdenes según Instancia'!I23/'Órdenes según Instancia'!AC23))</f>
        <v>0</v>
      </c>
      <c r="J23" s="31">
        <f>IF('Órdenes según Instancia'!AC23=0,"-",('Órdenes según Instancia'!N23/'Órdenes según Instancia'!AC23))</f>
        <v>0</v>
      </c>
      <c r="K23" s="31">
        <f>IF('Órdenes según Instancia'!AC23=0,"-",('Órdenes según Instancia'!S23/'Órdenes según Instancia'!AC23))</f>
        <v>0</v>
      </c>
      <c r="L23" s="31">
        <f>IF('Órdenes según Instancia'!AC23=0,"-",('Órdenes según Instancia'!X23/'Órdenes según Instancia'!AC23))</f>
        <v>0</v>
      </c>
      <c r="M23" s="31">
        <f>IF('Órdenes según Instancia'!AD23=0,"-",('Órdenes según Instancia'!E23/'Órdenes según Instancia'!AD23))</f>
        <v>0.98979591836734693</v>
      </c>
      <c r="N23" s="31">
        <f>IF('Órdenes según Instancia'!AD23=0,"-",('Órdenes según Instancia'!J23/'Órdenes según Instancia'!AD23))</f>
        <v>1.4577259475218659E-3</v>
      </c>
      <c r="O23" s="31">
        <f>IF('Órdenes según Instancia'!AD23=0,"-",('Órdenes según Instancia'!O23/'Órdenes según Instancia'!AD23))</f>
        <v>8.7463556851311956E-3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31">
        <f>IF('Órdenes según Instancia'!AB24=0,"-",('Órdenes según Instancia'!C24/'Órdenes según Instancia'!AB24))</f>
        <v>0.88776200135226502</v>
      </c>
      <c r="D24" s="31">
        <f>IF('Órdenes según Instancia'!AB24=0,"-",('Órdenes según Instancia'!H24/'Órdenes según Instancia'!AB24))</f>
        <v>2.7045300878972278E-3</v>
      </c>
      <c r="E24" s="31">
        <f>IF('Órdenes según Instancia'!AB24=0,"-",('Órdenes según Instancia'!M24/'Órdenes según Instancia'!AB24))</f>
        <v>9.7363083164300201E-2</v>
      </c>
      <c r="F24" s="31">
        <f>IF('Órdenes según Instancia'!AB24=0,"-",('Órdenes según Instancia'!R24/'Órdenes según Instancia'!AB24))</f>
        <v>1.2170385395537525E-2</v>
      </c>
      <c r="G24" s="31">
        <f>IF('Órdenes según Instancia'!AB24=0,"-",('Órdenes según Instancia'!W24/'Órdenes según Instancia'!AB24))</f>
        <v>0</v>
      </c>
      <c r="H24" s="31">
        <f>IF('Órdenes según Instancia'!AC24=0,"-",('Órdenes según Instancia'!D24/'Órdenes según Instancia'!AC24))</f>
        <v>1</v>
      </c>
      <c r="I24" s="31">
        <f>IF('Órdenes según Instancia'!AC24=0,"-",('Órdenes según Instancia'!I24/'Órdenes según Instancia'!AC24))</f>
        <v>0</v>
      </c>
      <c r="J24" s="31">
        <f>IF('Órdenes según Instancia'!AC24=0,"-",('Órdenes según Instancia'!N24/'Órdenes según Instancia'!AC24))</f>
        <v>0</v>
      </c>
      <c r="K24" s="31">
        <f>IF('Órdenes según Instancia'!AC24=0,"-",('Órdenes según Instancia'!S24/'Órdenes según Instancia'!AC24))</f>
        <v>0</v>
      </c>
      <c r="L24" s="31">
        <f>IF('Órdenes según Instancia'!AC24=0,"-",('Órdenes según Instancia'!X24/'Órdenes según Instancia'!AC24))</f>
        <v>0</v>
      </c>
      <c r="M24" s="31">
        <f>IF('Órdenes según Instancia'!AD24=0,"-",('Órdenes según Instancia'!E24/'Órdenes según Instancia'!AD24))</f>
        <v>0.87089013632718526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0.11467522052927025</v>
      </c>
      <c r="P24" s="31">
        <f>IF('Órdenes según Instancia'!AD24=0,"-",('Órdenes según Instancia'!T24/'Órdenes según Instancia'!AD24))</f>
        <v>1.4434643143544507E-2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0.97536945812807885</v>
      </c>
      <c r="S24" s="31">
        <f>IF('Órdenes según Instancia'!AE24=0,"-",('Órdenes según Instancia'!K24/'Órdenes según Instancia'!AE24))</f>
        <v>1.9704433497536946E-2</v>
      </c>
      <c r="T24" s="31">
        <f>IF('Órdenes según Instancia'!AE24=0,"-",('Órdenes según Instancia'!P24/'Órdenes según Instancia'!AE24))</f>
        <v>4.9261083743842365E-3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31">
        <f>IF('Órdenes según Instancia'!AB25=0,"-",('Órdenes según Instancia'!C25/'Órdenes según Instancia'!AB25))</f>
        <v>0.93385214007782102</v>
      </c>
      <c r="D25" s="31">
        <f>IF('Órdenes según Instancia'!AB25=0,"-",('Órdenes según Instancia'!H25/'Órdenes según Instancia'!AB25))</f>
        <v>3.8910505836575876E-3</v>
      </c>
      <c r="E25" s="31">
        <f>IF('Órdenes según Instancia'!AB25=0,"-",('Órdenes según Instancia'!M25/'Órdenes según Instancia'!AB25))</f>
        <v>1.9455252918287938E-2</v>
      </c>
      <c r="F25" s="31">
        <f>IF('Órdenes según Instancia'!AB25=0,"-",('Órdenes según Instancia'!R25/'Órdenes según Instancia'!AB25))</f>
        <v>4.2801556420233464E-2</v>
      </c>
      <c r="G25" s="31">
        <f>IF('Órdenes según Instancia'!AB25=0,"-",('Órdenes según Instancia'!W25/'Órdenes según Instancia'!AB25))</f>
        <v>0</v>
      </c>
      <c r="H25" s="31">
        <f>IF('Órdenes según Instancia'!AC25=0,"-",('Órdenes según Instancia'!D25/'Órdenes según Instancia'!AC25))</f>
        <v>1</v>
      </c>
      <c r="I25" s="31">
        <f>IF('Órdenes según Instancia'!AC25=0,"-",('Órdenes según Instancia'!I25/'Órdenes según Instancia'!AC25))</f>
        <v>0</v>
      </c>
      <c r="J25" s="31">
        <f>IF('Órdenes según Instancia'!AC25=0,"-",('Órdenes según Instancia'!N25/'Órdenes según Instancia'!AC25))</f>
        <v>0</v>
      </c>
      <c r="K25" s="31">
        <f>IF('Órdenes según Instancia'!AC25=0,"-",('Órdenes según Instancia'!S25/'Órdenes según Instancia'!AC25))</f>
        <v>0</v>
      </c>
      <c r="L25" s="31">
        <f>IF('Órdenes según Instancia'!AC25=0,"-",('Órdenes según Instancia'!X25/'Órdenes según Instancia'!AC25))</f>
        <v>0</v>
      </c>
      <c r="M25" s="31">
        <f>IF('Órdenes según Instancia'!AD25=0,"-",('Órdenes según Instancia'!E25/'Órdenes según Instancia'!AD25))</f>
        <v>0.91959798994974873</v>
      </c>
      <c r="N25" s="31">
        <f>IF('Órdenes según Instancia'!AD25=0,"-",('Órdenes según Instancia'!J25/'Órdenes según Instancia'!AD25))</f>
        <v>0</v>
      </c>
      <c r="O25" s="31">
        <f>IF('Órdenes según Instancia'!AD25=0,"-",('Órdenes según Instancia'!O25/'Órdenes según Instancia'!AD25))</f>
        <v>2.5125628140703519E-2</v>
      </c>
      <c r="P25" s="31">
        <f>IF('Órdenes según Instancia'!AD25=0,"-",('Órdenes según Instancia'!T25/'Órdenes según Instancia'!AD25))</f>
        <v>5.5276381909547742E-2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0.98148148148148151</v>
      </c>
      <c r="S25" s="31">
        <f>IF('Órdenes según Instancia'!AE25=0,"-",('Órdenes según Instancia'!K25/'Órdenes según Instancia'!AE25))</f>
        <v>1.8518518518518517E-2</v>
      </c>
      <c r="T25" s="31">
        <f>IF('Órdenes según Instancia'!AE25=0,"-",('Órdenes según Instancia'!P25/'Órdenes según Instancia'!AE25))</f>
        <v>0</v>
      </c>
      <c r="U25" s="31">
        <f>IF('Órdenes según Instancia'!AE25=0,"-",('Órdenes según Instancia'!U25/('Órdenes según Instancia'!AE25)))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31">
        <f>IF('Órdenes según Instancia'!AB26=0,"-",('Órdenes según Instancia'!C26/'Órdenes según Instancia'!AB26))</f>
        <v>0.9135802469135802</v>
      </c>
      <c r="D26" s="31">
        <f>IF('Órdenes según Instancia'!AB26=0,"-",('Órdenes según Instancia'!H26/'Órdenes según Instancia'!AB26))</f>
        <v>4.11522633744856E-3</v>
      </c>
      <c r="E26" s="31">
        <f>IF('Órdenes según Instancia'!AB26=0,"-",('Órdenes según Instancia'!M26/'Órdenes según Instancia'!AB26))</f>
        <v>8.2304526748971193E-2</v>
      </c>
      <c r="F26" s="31">
        <f>IF('Órdenes según Instancia'!AB26=0,"-",('Órdenes según Instancia'!R26/'Órdenes según Instancia'!AB26))</f>
        <v>0</v>
      </c>
      <c r="G26" s="31">
        <f>IF('Órdenes según Instancia'!AB26=0,"-",('Órdenes según Instancia'!W26/'Órdenes según Instancia'!AB26))</f>
        <v>0</v>
      </c>
      <c r="H26" s="31">
        <f>IF('Órdenes según Instancia'!AC26=0,"-",('Órdenes según Instancia'!D26/'Órdenes según Instancia'!AC26))</f>
        <v>1</v>
      </c>
      <c r="I26" s="31">
        <f>IF('Órdenes según Instancia'!AC26=0,"-",('Órdenes según Instancia'!I26/'Órdenes según Instancia'!AC26))</f>
        <v>0</v>
      </c>
      <c r="J26" s="31">
        <f>IF('Órdenes según Instancia'!AC26=0,"-",('Órdenes según Instancia'!N26/'Órdenes según Instancia'!AC26))</f>
        <v>0</v>
      </c>
      <c r="K26" s="31">
        <f>IF('Órdenes según Instancia'!AC26=0,"-",('Órdenes según Instancia'!S26/'Órdenes según Instancia'!AC26))</f>
        <v>0</v>
      </c>
      <c r="L26" s="31">
        <f>IF('Órdenes según Instancia'!AC26=0,"-",('Órdenes según Instancia'!X26/'Órdenes según Instancia'!AC26))</f>
        <v>0</v>
      </c>
      <c r="M26" s="31">
        <f>IF('Órdenes según Instancia'!AD26=0,"-",('Órdenes según Instancia'!E26/'Órdenes según Instancia'!AD26))</f>
        <v>0.88372093023255816</v>
      </c>
      <c r="N26" s="31">
        <f>IF('Órdenes según Instancia'!AD26=0,"-",('Órdenes según Instancia'!J26/'Órdenes según Instancia'!AD26))</f>
        <v>5.8139534883720929E-3</v>
      </c>
      <c r="O26" s="31">
        <f>IF('Órdenes según Instancia'!AD26=0,"-",('Órdenes según Instancia'!O26/'Órdenes según Instancia'!AD26))</f>
        <v>0.11046511627906977</v>
      </c>
      <c r="P26" s="31">
        <f>IF('Órdenes según Instancia'!AD26=0,"-",('Órdenes según Instancia'!T26/'Órdenes según Instancia'!AD26))</f>
        <v>0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0.98581560283687941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1.4184397163120567E-2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31">
        <f>IF('Órdenes según Instancia'!AB27=0,"-",('Órdenes según Instancia'!C27/'Órdenes según Instancia'!AB27))</f>
        <v>0.95994568906992528</v>
      </c>
      <c r="D27" s="31">
        <f>IF('Órdenes según Instancia'!AB27=0,"-",('Órdenes según Instancia'!H27/'Órdenes según Instancia'!AB27))</f>
        <v>5.4310930074677527E-3</v>
      </c>
      <c r="E27" s="31">
        <f>IF('Órdenes según Instancia'!AB27=0,"-",('Órdenes según Instancia'!M27/'Órdenes según Instancia'!AB27))</f>
        <v>2.1724372029871011E-2</v>
      </c>
      <c r="F27" s="31">
        <f>IF('Órdenes según Instancia'!AB27=0,"-",('Órdenes según Instancia'!R27/'Órdenes según Instancia'!AB27))</f>
        <v>4.7522063815342835E-3</v>
      </c>
      <c r="G27" s="31">
        <f>IF('Órdenes según Instancia'!AB27=0,"-",('Órdenes según Instancia'!W27/'Órdenes según Instancia'!AB27))</f>
        <v>8.1466395112016286E-3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0.92760180995475117</v>
      </c>
      <c r="N27" s="31">
        <f>IF('Órdenes según Instancia'!AD27=0,"-",('Órdenes según Instancia'!J27/'Órdenes según Instancia'!AD27))</f>
        <v>4.5248868778280547E-3</v>
      </c>
      <c r="O27" s="31">
        <f>IF('Órdenes según Instancia'!AD27=0,"-",('Órdenes según Instancia'!O27/'Órdenes según Instancia'!AD27))</f>
        <v>4.3740573152337855E-2</v>
      </c>
      <c r="P27" s="31">
        <f>IF('Órdenes según Instancia'!AD27=0,"-",('Órdenes según Instancia'!T27/'Órdenes según Instancia'!AD27))</f>
        <v>1.0558069381598794E-2</v>
      </c>
      <c r="Q27" s="31">
        <f>IF('Órdenes según Instancia'!AD27=0,"-",('Órdenes según Instancia'!Y27/'Órdenes según Instancia'!AD27))</f>
        <v>1.3574660633484163E-2</v>
      </c>
      <c r="R27" s="31">
        <f>IF('Órdenes según Instancia'!AE27=0,"-",('Órdenes según Instancia'!F27/'Órdenes según Instancia'!AE27))</f>
        <v>0.98641975308641971</v>
      </c>
      <c r="S27" s="31">
        <f>IF('Órdenes según Instancia'!AE27=0,"-",('Órdenes según Instancia'!K27/'Órdenes según Instancia'!AE27))</f>
        <v>6.1728395061728392E-3</v>
      </c>
      <c r="T27" s="31">
        <f>IF('Órdenes según Instancia'!AE27=0,"-",('Órdenes según Instancia'!P27/'Órdenes según Instancia'!AE27))</f>
        <v>3.7037037037037038E-3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3.7037037037037038E-3</v>
      </c>
    </row>
    <row r="28" spans="2:22" ht="20.100000000000001" customHeight="1" thickBot="1" x14ac:dyDescent="0.25">
      <c r="B28" s="4" t="s">
        <v>35</v>
      </c>
      <c r="C28" s="31">
        <f>IF('Órdenes según Instancia'!AB28=0,"-",('Órdenes según Instancia'!C28/'Órdenes según Instancia'!AB28))</f>
        <v>0.88399071925754058</v>
      </c>
      <c r="D28" s="31">
        <f>IF('Órdenes según Instancia'!AB28=0,"-",('Órdenes según Instancia'!H28/'Órdenes según Instancia'!AB28))</f>
        <v>1.1600928074245939E-2</v>
      </c>
      <c r="E28" s="31">
        <f>IF('Órdenes según Instancia'!AB28=0,"-",('Órdenes según Instancia'!M28/'Órdenes según Instancia'!AB28))</f>
        <v>0.10440835266821345</v>
      </c>
      <c r="F28" s="31">
        <f>IF('Órdenes según Instancia'!AB28=0,"-",('Órdenes según Instancia'!R28/'Órdenes según Instancia'!AB28))</f>
        <v>0</v>
      </c>
      <c r="G28" s="31">
        <f>IF('Órdenes según Instancia'!AB28=0,"-",('Órdenes según Instancia'!W28/'Órdenes según Instancia'!AB28))</f>
        <v>0</v>
      </c>
      <c r="H28" s="31" t="str">
        <f>IF('Órdenes según Instancia'!AC28=0,"-",('Órdenes según Instancia'!D28/'Órdenes según Instancia'!AC28))</f>
        <v>-</v>
      </c>
      <c r="I28" s="31" t="str">
        <f>IF('Órdenes según Instancia'!AC28=0,"-",('Órdenes según Instancia'!I28/'Órdenes según Instancia'!AC28))</f>
        <v>-</v>
      </c>
      <c r="J28" s="31" t="str">
        <f>IF('Órdenes según Instancia'!AC28=0,"-",('Órdenes según Instancia'!N28/'Órdenes según Instancia'!AC28))</f>
        <v>-</v>
      </c>
      <c r="K28" s="31" t="str">
        <f>IF('Órdenes según Instancia'!AC28=0,"-",('Órdenes según Instancia'!S28/'Órdenes según Instancia'!AC28))</f>
        <v>-</v>
      </c>
      <c r="L28" s="31" t="str">
        <f>IF('Órdenes según Instancia'!AC28=0,"-",('Órdenes según Instancia'!X28/'Órdenes según Instancia'!AC28))</f>
        <v>-</v>
      </c>
      <c r="M28" s="31">
        <f>IF('Órdenes según Instancia'!AD28=0,"-",('Órdenes según Instancia'!E28/'Órdenes según Instancia'!AD28))</f>
        <v>0.85106382978723405</v>
      </c>
      <c r="N28" s="31">
        <f>IF('Órdenes según Instancia'!AD28=0,"-",('Órdenes según Instancia'!J28/'Órdenes según Instancia'!AD28))</f>
        <v>1.5197568389057751E-2</v>
      </c>
      <c r="O28" s="31">
        <f>IF('Órdenes según Instancia'!AD28=0,"-",('Órdenes según Instancia'!O28/'Órdenes según Instancia'!AD28))</f>
        <v>0.1337386018237082</v>
      </c>
      <c r="P28" s="31">
        <f>IF('Órdenes según Instancia'!AD28=0,"-",('Órdenes según Instancia'!T28/'Órdenes según Instancia'!AD28))</f>
        <v>0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0.99019607843137258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9.8039215686274508E-3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31">
        <f>IF('Órdenes según Instancia'!AB29=0,"-",('Órdenes según Instancia'!C29/'Órdenes según Instancia'!AB29))</f>
        <v>1</v>
      </c>
      <c r="D29" s="31">
        <f>IF('Órdenes según Instancia'!AB29=0,"-",('Órdenes según Instancia'!H29/'Órdenes según Instancia'!AB29))</f>
        <v>0</v>
      </c>
      <c r="E29" s="31">
        <f>IF('Órdenes según Instancia'!AB29=0,"-",('Órdenes según Instancia'!M29/'Órdenes según Instancia'!AB29))</f>
        <v>0</v>
      </c>
      <c r="F29" s="31">
        <f>IF('Órdenes según Instancia'!AB29=0,"-",('Órdenes según Instancia'!R29/'Órdenes según Instancia'!AB29))</f>
        <v>0</v>
      </c>
      <c r="G29" s="31">
        <f>IF('Órdenes según Instancia'!AB29=0,"-",('Órdenes según Instancia'!W29/'Órdenes según Instancia'!AB29))</f>
        <v>0</v>
      </c>
      <c r="H29" s="31" t="str">
        <f>IF('Órdenes según Instancia'!AC29=0,"-",('Órdenes según Instancia'!D29/'Órdenes según Instancia'!AC29))</f>
        <v>-</v>
      </c>
      <c r="I29" s="31" t="str">
        <f>IF('Órdenes según Instancia'!AC29=0,"-",('Órdenes según Instancia'!I29/'Órdenes según Instancia'!AC29))</f>
        <v>-</v>
      </c>
      <c r="J29" s="31" t="str">
        <f>IF('Órdenes según Instancia'!AC29=0,"-",('Órdenes según Instancia'!N29/'Órdenes según Instancia'!AC29))</f>
        <v>-</v>
      </c>
      <c r="K29" s="31" t="str">
        <f>IF('Órdenes según Instancia'!AC29=0,"-",('Órdenes según Instancia'!S29/'Órdenes según Instancia'!AC29))</f>
        <v>-</v>
      </c>
      <c r="L29" s="31" t="str">
        <f>IF('Órdenes según Instancia'!AC29=0,"-",('Órdenes según Instancia'!X29/'Órdenes según Instancia'!AC29))</f>
        <v>-</v>
      </c>
      <c r="M29" s="31">
        <f>IF('Órdenes según Instancia'!AD29=0,"-",('Órdenes según Instancia'!E29/'Órdenes según Instancia'!AD29))</f>
        <v>1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0</v>
      </c>
      <c r="P29" s="31">
        <f>IF('Órdenes según Instancia'!AD29=0,"-",('Órdenes según Instancia'!T29/'Órdenes según Instancia'!AD29))</f>
        <v>0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1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0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31">
        <f>IF('Órdenes según Instancia'!AB30=0,"-",('Órdenes según Instancia'!C30/'Órdenes según Instancia'!AB30))</f>
        <v>0.98181818181818181</v>
      </c>
      <c r="D30" s="31">
        <f>IF('Órdenes según Instancia'!AB30=0,"-",('Órdenes según Instancia'!H30/'Órdenes según Instancia'!AB30))</f>
        <v>1.4545454545454545E-2</v>
      </c>
      <c r="E30" s="31">
        <f>IF('Órdenes según Instancia'!AB30=0,"-",('Órdenes según Instancia'!M30/'Órdenes según Instancia'!AB30))</f>
        <v>3.6363636363636364E-3</v>
      </c>
      <c r="F30" s="31">
        <f>IF('Órdenes según Instancia'!AB30=0,"-",('Órdenes según Instancia'!R30/'Órdenes según Instancia'!AB30))</f>
        <v>0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0.98295454545454541</v>
      </c>
      <c r="N30" s="31">
        <f>IF('Órdenes según Instancia'!AD30=0,"-",('Órdenes según Instancia'!J30/'Órdenes según Instancia'!AD30))</f>
        <v>1.1363636363636364E-2</v>
      </c>
      <c r="O30" s="31">
        <f>IF('Órdenes según Instancia'!AD30=0,"-",('Órdenes según Instancia'!O30/'Órdenes según Instancia'!AD30))</f>
        <v>5.681818181818182E-3</v>
      </c>
      <c r="P30" s="31">
        <f>IF('Órdenes según Instancia'!AD30=0,"-",('Órdenes según Instancia'!T30/'Órdenes según Instancia'!AD30))</f>
        <v>0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0.97979797979797978</v>
      </c>
      <c r="S30" s="31">
        <f>IF('Órdenes según Instancia'!AE30=0,"-",('Órdenes según Instancia'!K30/'Órdenes según Instancia'!AE30))</f>
        <v>2.0202020202020204E-2</v>
      </c>
      <c r="T30" s="31">
        <f>IF('Órdenes según Instancia'!AE30=0,"-",('Órdenes según Instancia'!P30/'Órdenes según Instancia'!AE30))</f>
        <v>0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31">
        <f>IF('Órdenes según Instancia'!AB31=0,"-",('Órdenes según Instancia'!C31/'Órdenes según Instancia'!AB31))</f>
        <v>0.93814432989690721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6.1855670103092786E-2</v>
      </c>
      <c r="F31" s="31">
        <f>IF('Órdenes según Instancia'!AB31=0,"-",('Órdenes según Instancia'!R31/'Órdenes según Instancia'!AB31))</f>
        <v>0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0.92405063291139244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7.5949367088607597E-2</v>
      </c>
      <c r="P31" s="31">
        <f>IF('Órdenes según Instancia'!AD31=0,"-",('Órdenes según Instancia'!T31/'Órdenes según Instancia'!AD31))</f>
        <v>0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8">
        <f>IF('Órdenes según Instancia'!AB32=0,"-",('Órdenes según Instancia'!C32/'Órdenes según Instancia'!AB32))</f>
        <v>0.9344293272864701</v>
      </c>
      <c r="D32" s="28">
        <f>IF('Órdenes según Instancia'!AB32=0,"-",('Órdenes según Instancia'!H32/'Órdenes según Instancia'!AB32))</f>
        <v>2.8344671201814059E-3</v>
      </c>
      <c r="E32" s="28">
        <f>IF('Órdenes según Instancia'!AB32=0,"-",('Órdenes según Instancia'!M32/'Órdenes según Instancia'!AB32))</f>
        <v>4.5540438397581255E-2</v>
      </c>
      <c r="F32" s="28">
        <f>IF('Órdenes según Instancia'!AB32=0,"-",('Órdenes según Instancia'!R32/'Órdenes según Instancia'!AB32))</f>
        <v>1.6061980347694634E-2</v>
      </c>
      <c r="G32" s="28">
        <f>IF('Órdenes según Instancia'!AB32=0,"-",('Órdenes según Instancia'!W32/'Órdenes según Instancia'!AB32))</f>
        <v>1.1337868480725624E-3</v>
      </c>
      <c r="H32" s="28">
        <f>IF('Órdenes según Instancia'!AC32=0,"-",('Órdenes según Instancia'!D32/'Órdenes según Instancia'!AC32))</f>
        <v>1</v>
      </c>
      <c r="I32" s="28">
        <f>IF('Órdenes según Instancia'!AC32=0,"-",('Órdenes según Instancia'!I32/'Órdenes según Instancia'!AC32))</f>
        <v>0</v>
      </c>
      <c r="J32" s="28">
        <f>IF('Órdenes según Instancia'!AC32=0,"-",('Órdenes según Instancia'!N32/'Órdenes según Instancia'!AC32))</f>
        <v>0</v>
      </c>
      <c r="K32" s="28">
        <f>IF('Órdenes según Instancia'!AC32=0,"-",('Órdenes según Instancia'!S32/'Órdenes según Instancia'!AC32))</f>
        <v>0</v>
      </c>
      <c r="L32" s="28">
        <f>IF('Órdenes según Instancia'!AC32=0,"-",('Órdenes según Instancia'!X32/'Órdenes según Instancia'!AC32))</f>
        <v>0</v>
      </c>
      <c r="M32" s="28">
        <f>IF('Órdenes según Instancia'!AD32=0,"-",('Órdenes según Instancia'!E32/'Órdenes según Instancia'!AD32))</f>
        <v>0.90811638591117916</v>
      </c>
      <c r="N32" s="28">
        <f>IF('Órdenes según Instancia'!AD32=0,"-",('Órdenes según Instancia'!J32/'Órdenes según Instancia'!AD32))</f>
        <v>2.3666991507726577E-3</v>
      </c>
      <c r="O32" s="28">
        <f>IF('Órdenes según Instancia'!AD32=0,"-",('Órdenes según Instancia'!O32/'Órdenes según Instancia'!AD32))</f>
        <v>6.4596965056383127E-2</v>
      </c>
      <c r="P32" s="28">
        <f>IF('Órdenes según Instancia'!AD32=0,"-",('Órdenes según Instancia'!T32/'Órdenes según Instancia'!AD32))</f>
        <v>2.3666991507726578E-2</v>
      </c>
      <c r="Q32" s="28">
        <f>IF('Órdenes según Instancia'!AD32=0,"-",('Órdenes según Instancia'!Y32/'Órdenes según Instancia'!AD32))</f>
        <v>1.2529583739384659E-3</v>
      </c>
      <c r="R32" s="28">
        <f>IF('Órdenes según Instancia'!AE32=0,"-",('Órdenes según Instancia'!F32/'Órdenes según Instancia'!AE32))</f>
        <v>0.98982340616581865</v>
      </c>
      <c r="S32" s="28">
        <f>IF('Órdenes según Instancia'!AE32=0,"-",('Órdenes según Instancia'!K32/'Órdenes según Instancia'!AE32))</f>
        <v>3.8910505836575876E-3</v>
      </c>
      <c r="T32" s="28">
        <f>IF('Órdenes según Instancia'!AE32=0,"-",('Órdenes según Instancia'!P32/'Órdenes según Instancia'!AE32))</f>
        <v>5.3876085004489673E-3</v>
      </c>
      <c r="U32" s="28">
        <f>IF('Órdenes según Instancia'!AE32=0,"-",('Órdenes según Instancia'!U32/('Órdenes según Instancia'!AE32)))</f>
        <v>0</v>
      </c>
      <c r="V32" s="28">
        <f>IF('Órdenes según Instancia'!AE32=0,"-",('Órdenes según Instancia'!Z32/'Órdenes según Instancia'!AE32))</f>
        <v>8.9793475007482785E-4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7" t="s">
        <v>224</v>
      </c>
      <c r="D12" s="87"/>
      <c r="E12" s="87" t="s">
        <v>147</v>
      </c>
      <c r="F12" s="87"/>
      <c r="G12" s="87" t="s">
        <v>148</v>
      </c>
      <c r="H12" s="87"/>
      <c r="I12" s="87" t="s">
        <v>225</v>
      </c>
      <c r="J12" s="87"/>
      <c r="K12" s="87" t="s">
        <v>226</v>
      </c>
      <c r="L12" s="87"/>
      <c r="M12" s="87" t="s">
        <v>149</v>
      </c>
      <c r="N12" s="87"/>
      <c r="O12" s="87" t="s">
        <v>150</v>
      </c>
      <c r="P12" s="87"/>
      <c r="Q12" s="87" t="s">
        <v>151</v>
      </c>
      <c r="R12" s="87"/>
      <c r="S12" s="87" t="s">
        <v>227</v>
      </c>
      <c r="T12" s="87"/>
      <c r="U12" s="87" t="s">
        <v>152</v>
      </c>
      <c r="V12" s="87"/>
      <c r="W12" s="87" t="s">
        <v>228</v>
      </c>
      <c r="X12" s="87"/>
      <c r="Y12" s="87" t="s">
        <v>229</v>
      </c>
      <c r="Z12" s="87"/>
      <c r="AA12" s="87" t="s">
        <v>230</v>
      </c>
      <c r="AB12" s="87"/>
      <c r="AC12" s="87" t="s">
        <v>231</v>
      </c>
      <c r="AD12" s="87"/>
      <c r="AE12" s="87" t="s">
        <v>232</v>
      </c>
      <c r="AF12" s="87"/>
      <c r="AG12" s="87" t="s">
        <v>153</v>
      </c>
      <c r="AH12" s="87"/>
      <c r="AI12" s="87" t="s">
        <v>154</v>
      </c>
      <c r="AJ12" s="87"/>
    </row>
    <row r="13" spans="2:36" ht="41.25" customHeight="1" thickBot="1" x14ac:dyDescent="0.25">
      <c r="B13" s="32"/>
      <c r="C13" s="34" t="s">
        <v>155</v>
      </c>
      <c r="D13" s="34" t="s">
        <v>156</v>
      </c>
      <c r="E13" s="34" t="s">
        <v>155</v>
      </c>
      <c r="F13" s="34" t="s">
        <v>156</v>
      </c>
      <c r="G13" s="34" t="s">
        <v>155</v>
      </c>
      <c r="H13" s="34" t="s">
        <v>156</v>
      </c>
      <c r="I13" s="34" t="s">
        <v>155</v>
      </c>
      <c r="J13" s="34" t="s">
        <v>156</v>
      </c>
      <c r="K13" s="34" t="s">
        <v>155</v>
      </c>
      <c r="L13" s="34" t="s">
        <v>156</v>
      </c>
      <c r="M13" s="34" t="s">
        <v>155</v>
      </c>
      <c r="N13" s="34" t="s">
        <v>156</v>
      </c>
      <c r="O13" s="34" t="s">
        <v>155</v>
      </c>
      <c r="P13" s="34" t="s">
        <v>156</v>
      </c>
      <c r="Q13" s="34" t="s">
        <v>155</v>
      </c>
      <c r="R13" s="34" t="s">
        <v>156</v>
      </c>
      <c r="S13" s="34" t="s">
        <v>155</v>
      </c>
      <c r="T13" s="34" t="s">
        <v>156</v>
      </c>
      <c r="U13" s="34" t="s">
        <v>155</v>
      </c>
      <c r="V13" s="34" t="s">
        <v>156</v>
      </c>
      <c r="W13" s="34" t="s">
        <v>155</v>
      </c>
      <c r="X13" s="34" t="s">
        <v>156</v>
      </c>
      <c r="Y13" s="34" t="s">
        <v>155</v>
      </c>
      <c r="Z13" s="34" t="s">
        <v>156</v>
      </c>
      <c r="AA13" s="34" t="s">
        <v>155</v>
      </c>
      <c r="AB13" s="34" t="s">
        <v>156</v>
      </c>
      <c r="AC13" s="34" t="s">
        <v>155</v>
      </c>
      <c r="AD13" s="34" t="s">
        <v>156</v>
      </c>
      <c r="AE13" s="34" t="s">
        <v>155</v>
      </c>
      <c r="AF13" s="34" t="s">
        <v>156</v>
      </c>
      <c r="AG13" s="34" t="s">
        <v>155</v>
      </c>
      <c r="AH13" s="34" t="s">
        <v>156</v>
      </c>
      <c r="AI13" s="34" t="s">
        <v>155</v>
      </c>
      <c r="AJ13" s="34" t="s">
        <v>156</v>
      </c>
    </row>
    <row r="14" spans="2:36" ht="20.100000000000001" customHeight="1" thickBot="1" x14ac:dyDescent="0.25">
      <c r="B14" s="3" t="s">
        <v>22</v>
      </c>
      <c r="C14" s="19">
        <v>60</v>
      </c>
      <c r="D14" s="19">
        <v>29</v>
      </c>
      <c r="E14" s="19">
        <v>102</v>
      </c>
      <c r="F14" s="19">
        <v>54</v>
      </c>
      <c r="G14" s="19">
        <v>937</v>
      </c>
      <c r="H14" s="19">
        <v>596</v>
      </c>
      <c r="I14" s="19">
        <v>943</v>
      </c>
      <c r="J14" s="19">
        <v>547</v>
      </c>
      <c r="K14" s="19">
        <v>198</v>
      </c>
      <c r="L14" s="19">
        <v>11</v>
      </c>
      <c r="M14" s="19">
        <v>209</v>
      </c>
      <c r="N14" s="19">
        <v>82</v>
      </c>
      <c r="O14" s="19">
        <v>134</v>
      </c>
      <c r="P14" s="19">
        <v>79</v>
      </c>
      <c r="Q14" s="19">
        <v>2583</v>
      </c>
      <c r="R14" s="19">
        <v>1398</v>
      </c>
      <c r="S14" s="19">
        <v>282</v>
      </c>
      <c r="T14" s="19">
        <v>9</v>
      </c>
      <c r="U14" s="19">
        <v>33</v>
      </c>
      <c r="V14" s="19">
        <v>0</v>
      </c>
      <c r="W14" s="19">
        <v>236</v>
      </c>
      <c r="X14" s="19">
        <v>7</v>
      </c>
      <c r="Y14" s="19">
        <v>20</v>
      </c>
      <c r="Z14" s="19">
        <v>2</v>
      </c>
      <c r="AA14" s="19">
        <v>58</v>
      </c>
      <c r="AB14" s="19">
        <v>1</v>
      </c>
      <c r="AC14" s="19">
        <v>389</v>
      </c>
      <c r="AD14" s="19">
        <v>14</v>
      </c>
      <c r="AE14" s="19">
        <v>4</v>
      </c>
      <c r="AF14" s="19">
        <v>3</v>
      </c>
      <c r="AG14" s="19">
        <v>124</v>
      </c>
      <c r="AH14" s="19">
        <v>0</v>
      </c>
      <c r="AI14" s="19">
        <v>1146</v>
      </c>
      <c r="AJ14" s="19">
        <v>36</v>
      </c>
    </row>
    <row r="15" spans="2:36" ht="20.100000000000001" customHeight="1" thickBot="1" x14ac:dyDescent="0.25">
      <c r="B15" s="4" t="s">
        <v>23</v>
      </c>
      <c r="C15" s="20">
        <v>6</v>
      </c>
      <c r="D15" s="20">
        <v>0</v>
      </c>
      <c r="E15" s="20">
        <v>7</v>
      </c>
      <c r="F15" s="20">
        <v>0</v>
      </c>
      <c r="G15" s="20">
        <v>145</v>
      </c>
      <c r="H15" s="20">
        <v>37</v>
      </c>
      <c r="I15" s="20">
        <v>128</v>
      </c>
      <c r="J15" s="20">
        <v>36</v>
      </c>
      <c r="K15" s="20">
        <v>2</v>
      </c>
      <c r="L15" s="20">
        <v>1</v>
      </c>
      <c r="M15" s="20">
        <v>2</v>
      </c>
      <c r="N15" s="20">
        <v>3</v>
      </c>
      <c r="O15" s="20">
        <v>3</v>
      </c>
      <c r="P15" s="20">
        <v>3</v>
      </c>
      <c r="Q15" s="20">
        <v>293</v>
      </c>
      <c r="R15" s="20">
        <v>80</v>
      </c>
      <c r="S15" s="20">
        <v>34</v>
      </c>
      <c r="T15" s="20">
        <v>1</v>
      </c>
      <c r="U15" s="20">
        <v>0</v>
      </c>
      <c r="V15" s="20">
        <v>0</v>
      </c>
      <c r="W15" s="20">
        <v>39</v>
      </c>
      <c r="X15" s="20">
        <v>0</v>
      </c>
      <c r="Y15" s="20">
        <v>3</v>
      </c>
      <c r="Z15" s="20">
        <v>0</v>
      </c>
      <c r="AA15" s="20">
        <v>31</v>
      </c>
      <c r="AB15" s="20">
        <v>0</v>
      </c>
      <c r="AC15" s="20">
        <v>54</v>
      </c>
      <c r="AD15" s="20">
        <v>0</v>
      </c>
      <c r="AE15" s="20">
        <v>0</v>
      </c>
      <c r="AF15" s="20">
        <v>0</v>
      </c>
      <c r="AG15" s="20">
        <v>35</v>
      </c>
      <c r="AH15" s="20">
        <v>0</v>
      </c>
      <c r="AI15" s="20">
        <v>196</v>
      </c>
      <c r="AJ15" s="20">
        <v>1</v>
      </c>
    </row>
    <row r="16" spans="2:36" ht="20.100000000000001" customHeight="1" thickBot="1" x14ac:dyDescent="0.25">
      <c r="B16" s="4" t="s">
        <v>24</v>
      </c>
      <c r="C16" s="20">
        <v>4</v>
      </c>
      <c r="D16" s="20">
        <v>9</v>
      </c>
      <c r="E16" s="20">
        <v>4</v>
      </c>
      <c r="F16" s="20">
        <v>0</v>
      </c>
      <c r="G16" s="20">
        <v>133</v>
      </c>
      <c r="H16" s="20">
        <v>51</v>
      </c>
      <c r="I16" s="20">
        <v>129</v>
      </c>
      <c r="J16" s="20">
        <v>49</v>
      </c>
      <c r="K16" s="20">
        <v>1</v>
      </c>
      <c r="L16" s="20">
        <v>2</v>
      </c>
      <c r="M16" s="20">
        <v>4</v>
      </c>
      <c r="N16" s="20">
        <v>28</v>
      </c>
      <c r="O16" s="20">
        <v>3</v>
      </c>
      <c r="P16" s="20">
        <v>0</v>
      </c>
      <c r="Q16" s="20">
        <v>278</v>
      </c>
      <c r="R16" s="20">
        <v>139</v>
      </c>
      <c r="S16" s="20">
        <v>21</v>
      </c>
      <c r="T16" s="20">
        <v>1</v>
      </c>
      <c r="U16" s="20">
        <v>0</v>
      </c>
      <c r="V16" s="20">
        <v>0</v>
      </c>
      <c r="W16" s="20">
        <v>32</v>
      </c>
      <c r="X16" s="20">
        <v>1</v>
      </c>
      <c r="Y16" s="20">
        <v>0</v>
      </c>
      <c r="Z16" s="20">
        <v>0</v>
      </c>
      <c r="AA16" s="20">
        <v>6</v>
      </c>
      <c r="AB16" s="20">
        <v>0</v>
      </c>
      <c r="AC16" s="20">
        <v>41</v>
      </c>
      <c r="AD16" s="20">
        <v>1</v>
      </c>
      <c r="AE16" s="20">
        <v>0</v>
      </c>
      <c r="AF16" s="20">
        <v>0</v>
      </c>
      <c r="AG16" s="20">
        <v>14</v>
      </c>
      <c r="AH16" s="20">
        <v>1</v>
      </c>
      <c r="AI16" s="20">
        <v>114</v>
      </c>
      <c r="AJ16" s="20">
        <v>4</v>
      </c>
    </row>
    <row r="17" spans="2:36" ht="20.100000000000001" customHeight="1" thickBot="1" x14ac:dyDescent="0.25">
      <c r="B17" s="4" t="s">
        <v>25</v>
      </c>
      <c r="C17" s="20">
        <v>4</v>
      </c>
      <c r="D17" s="20">
        <v>12</v>
      </c>
      <c r="E17" s="20">
        <v>6</v>
      </c>
      <c r="F17" s="20">
        <v>0</v>
      </c>
      <c r="G17" s="20">
        <v>117</v>
      </c>
      <c r="H17" s="20">
        <v>68</v>
      </c>
      <c r="I17" s="20">
        <v>176</v>
      </c>
      <c r="J17" s="20">
        <v>70</v>
      </c>
      <c r="K17" s="20">
        <v>66</v>
      </c>
      <c r="L17" s="20">
        <v>0</v>
      </c>
      <c r="M17" s="20">
        <v>11</v>
      </c>
      <c r="N17" s="20">
        <v>44</v>
      </c>
      <c r="O17" s="20">
        <v>2</v>
      </c>
      <c r="P17" s="20">
        <v>2</v>
      </c>
      <c r="Q17" s="20">
        <v>382</v>
      </c>
      <c r="R17" s="20">
        <v>196</v>
      </c>
      <c r="S17" s="20">
        <v>30</v>
      </c>
      <c r="T17" s="20">
        <v>0</v>
      </c>
      <c r="U17" s="20">
        <v>0</v>
      </c>
      <c r="V17" s="20">
        <v>0</v>
      </c>
      <c r="W17" s="20">
        <v>25</v>
      </c>
      <c r="X17" s="20">
        <v>0</v>
      </c>
      <c r="Y17" s="20">
        <v>3</v>
      </c>
      <c r="Z17" s="20">
        <v>0</v>
      </c>
      <c r="AA17" s="20">
        <v>0</v>
      </c>
      <c r="AB17" s="20">
        <v>5</v>
      </c>
      <c r="AC17" s="20">
        <v>34</v>
      </c>
      <c r="AD17" s="20">
        <v>5</v>
      </c>
      <c r="AE17" s="20">
        <v>0</v>
      </c>
      <c r="AF17" s="20">
        <v>0</v>
      </c>
      <c r="AG17" s="20">
        <v>19</v>
      </c>
      <c r="AH17" s="20">
        <v>15</v>
      </c>
      <c r="AI17" s="20">
        <v>111</v>
      </c>
      <c r="AJ17" s="20">
        <v>25</v>
      </c>
    </row>
    <row r="18" spans="2:36" ht="20.100000000000001" customHeight="1" thickBot="1" x14ac:dyDescent="0.25">
      <c r="B18" s="4" t="s">
        <v>26</v>
      </c>
      <c r="C18" s="20">
        <v>10</v>
      </c>
      <c r="D18" s="20">
        <v>2</v>
      </c>
      <c r="E18" s="20">
        <v>7</v>
      </c>
      <c r="F18" s="20">
        <v>6</v>
      </c>
      <c r="G18" s="20">
        <v>196</v>
      </c>
      <c r="H18" s="20">
        <v>58</v>
      </c>
      <c r="I18" s="20">
        <v>195</v>
      </c>
      <c r="J18" s="20">
        <v>43</v>
      </c>
      <c r="K18" s="20">
        <v>16</v>
      </c>
      <c r="L18" s="20">
        <v>0</v>
      </c>
      <c r="M18" s="20">
        <v>62</v>
      </c>
      <c r="N18" s="20">
        <v>3</v>
      </c>
      <c r="O18" s="20">
        <v>30</v>
      </c>
      <c r="P18" s="20">
        <v>4</v>
      </c>
      <c r="Q18" s="20">
        <v>516</v>
      </c>
      <c r="R18" s="20">
        <v>116</v>
      </c>
      <c r="S18" s="20">
        <v>46</v>
      </c>
      <c r="T18" s="20">
        <v>1</v>
      </c>
      <c r="U18" s="20">
        <v>0</v>
      </c>
      <c r="V18" s="20">
        <v>0</v>
      </c>
      <c r="W18" s="20">
        <v>68</v>
      </c>
      <c r="X18" s="20">
        <v>2</v>
      </c>
      <c r="Y18" s="20">
        <v>2</v>
      </c>
      <c r="Z18" s="20">
        <v>0</v>
      </c>
      <c r="AA18" s="20">
        <v>38</v>
      </c>
      <c r="AB18" s="20">
        <v>1</v>
      </c>
      <c r="AC18" s="20">
        <v>86</v>
      </c>
      <c r="AD18" s="20">
        <v>1</v>
      </c>
      <c r="AE18" s="20">
        <v>0</v>
      </c>
      <c r="AF18" s="20">
        <v>0</v>
      </c>
      <c r="AG18" s="20">
        <v>25</v>
      </c>
      <c r="AH18" s="20">
        <v>0</v>
      </c>
      <c r="AI18" s="20">
        <v>265</v>
      </c>
      <c r="AJ18" s="20">
        <v>5</v>
      </c>
    </row>
    <row r="19" spans="2:36" ht="20.100000000000001" customHeight="1" thickBot="1" x14ac:dyDescent="0.25">
      <c r="B19" s="4" t="s">
        <v>27</v>
      </c>
      <c r="C19" s="20">
        <v>0</v>
      </c>
      <c r="D19" s="20">
        <v>2</v>
      </c>
      <c r="E19" s="20">
        <v>8</v>
      </c>
      <c r="F19" s="20">
        <v>0</v>
      </c>
      <c r="G19" s="20">
        <v>72</v>
      </c>
      <c r="H19" s="20">
        <v>4</v>
      </c>
      <c r="I19" s="20">
        <v>50</v>
      </c>
      <c r="J19" s="20">
        <v>4</v>
      </c>
      <c r="K19" s="20">
        <v>0</v>
      </c>
      <c r="L19" s="20">
        <v>0</v>
      </c>
      <c r="M19" s="20">
        <v>34</v>
      </c>
      <c r="N19" s="20">
        <v>4</v>
      </c>
      <c r="O19" s="20">
        <v>0</v>
      </c>
      <c r="P19" s="20">
        <v>1</v>
      </c>
      <c r="Q19" s="20">
        <v>164</v>
      </c>
      <c r="R19" s="20">
        <v>15</v>
      </c>
      <c r="S19" s="20">
        <v>14</v>
      </c>
      <c r="T19" s="20">
        <v>0</v>
      </c>
      <c r="U19" s="20">
        <v>0</v>
      </c>
      <c r="V19" s="20">
        <v>0</v>
      </c>
      <c r="W19" s="20">
        <v>12</v>
      </c>
      <c r="X19" s="20">
        <v>0</v>
      </c>
      <c r="Y19" s="20">
        <v>0</v>
      </c>
      <c r="Z19" s="20">
        <v>0</v>
      </c>
      <c r="AA19" s="20">
        <v>12</v>
      </c>
      <c r="AB19" s="20">
        <v>0</v>
      </c>
      <c r="AC19" s="20">
        <v>14</v>
      </c>
      <c r="AD19" s="20">
        <v>0</v>
      </c>
      <c r="AE19" s="20">
        <v>0</v>
      </c>
      <c r="AF19" s="20">
        <v>0</v>
      </c>
      <c r="AG19" s="20">
        <v>1</v>
      </c>
      <c r="AH19" s="20">
        <v>0</v>
      </c>
      <c r="AI19" s="20">
        <v>53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21</v>
      </c>
      <c r="D20" s="20">
        <v>9</v>
      </c>
      <c r="E20" s="20">
        <v>62</v>
      </c>
      <c r="F20" s="20">
        <v>4</v>
      </c>
      <c r="G20" s="20">
        <v>243</v>
      </c>
      <c r="H20" s="20">
        <v>44</v>
      </c>
      <c r="I20" s="20">
        <v>246</v>
      </c>
      <c r="J20" s="20">
        <v>38</v>
      </c>
      <c r="K20" s="20">
        <v>41</v>
      </c>
      <c r="L20" s="20">
        <v>2</v>
      </c>
      <c r="M20" s="20">
        <v>14</v>
      </c>
      <c r="N20" s="20">
        <v>2</v>
      </c>
      <c r="O20" s="20">
        <v>21</v>
      </c>
      <c r="P20" s="20">
        <v>2</v>
      </c>
      <c r="Q20" s="20">
        <v>648</v>
      </c>
      <c r="R20" s="20">
        <v>101</v>
      </c>
      <c r="S20" s="20">
        <v>53</v>
      </c>
      <c r="T20" s="20">
        <v>7</v>
      </c>
      <c r="U20" s="20">
        <v>0</v>
      </c>
      <c r="V20" s="20">
        <v>0</v>
      </c>
      <c r="W20" s="20">
        <v>29</v>
      </c>
      <c r="X20" s="20">
        <v>1</v>
      </c>
      <c r="Y20" s="20">
        <v>1</v>
      </c>
      <c r="Z20" s="20">
        <v>0</v>
      </c>
      <c r="AA20" s="20">
        <v>13</v>
      </c>
      <c r="AB20" s="20">
        <v>1</v>
      </c>
      <c r="AC20" s="20">
        <v>57</v>
      </c>
      <c r="AD20" s="20">
        <v>6</v>
      </c>
      <c r="AE20" s="20">
        <v>0</v>
      </c>
      <c r="AF20" s="20">
        <v>0</v>
      </c>
      <c r="AG20" s="20">
        <v>14</v>
      </c>
      <c r="AH20" s="20">
        <v>0</v>
      </c>
      <c r="AI20" s="20">
        <v>167</v>
      </c>
      <c r="AJ20" s="20">
        <v>15</v>
      </c>
    </row>
    <row r="21" spans="2:36" ht="20.100000000000001" customHeight="1" thickBot="1" x14ac:dyDescent="0.25">
      <c r="B21" s="4" t="s">
        <v>29</v>
      </c>
      <c r="C21" s="20">
        <v>14</v>
      </c>
      <c r="D21" s="20">
        <v>4</v>
      </c>
      <c r="E21" s="20">
        <v>58</v>
      </c>
      <c r="F21" s="20">
        <v>0</v>
      </c>
      <c r="G21" s="20">
        <v>268</v>
      </c>
      <c r="H21" s="20">
        <v>29</v>
      </c>
      <c r="I21" s="20">
        <v>271</v>
      </c>
      <c r="J21" s="20">
        <v>29</v>
      </c>
      <c r="K21" s="20">
        <v>9</v>
      </c>
      <c r="L21" s="20">
        <v>0</v>
      </c>
      <c r="M21" s="20">
        <v>58</v>
      </c>
      <c r="N21" s="20">
        <v>7</v>
      </c>
      <c r="O21" s="20">
        <v>9</v>
      </c>
      <c r="P21" s="20">
        <v>5</v>
      </c>
      <c r="Q21" s="20">
        <v>687</v>
      </c>
      <c r="R21" s="20">
        <v>74</v>
      </c>
      <c r="S21" s="20">
        <v>90</v>
      </c>
      <c r="T21" s="20">
        <v>3</v>
      </c>
      <c r="U21" s="20">
        <v>12</v>
      </c>
      <c r="V21" s="20">
        <v>0</v>
      </c>
      <c r="W21" s="20">
        <v>61</v>
      </c>
      <c r="X21" s="20">
        <v>0</v>
      </c>
      <c r="Y21" s="20">
        <v>1</v>
      </c>
      <c r="Z21" s="20">
        <v>0</v>
      </c>
      <c r="AA21" s="20">
        <v>22</v>
      </c>
      <c r="AB21" s="20">
        <v>4</v>
      </c>
      <c r="AC21" s="20">
        <v>109</v>
      </c>
      <c r="AD21" s="20">
        <v>4</v>
      </c>
      <c r="AE21" s="20">
        <v>1</v>
      </c>
      <c r="AF21" s="20">
        <v>0</v>
      </c>
      <c r="AG21" s="20">
        <v>22</v>
      </c>
      <c r="AH21" s="20">
        <v>1</v>
      </c>
      <c r="AI21" s="20">
        <v>318</v>
      </c>
      <c r="AJ21" s="20">
        <v>12</v>
      </c>
    </row>
    <row r="22" spans="2:36" ht="20.100000000000001" customHeight="1" thickBot="1" x14ac:dyDescent="0.25">
      <c r="B22" s="4" t="s">
        <v>30</v>
      </c>
      <c r="C22" s="20">
        <v>20</v>
      </c>
      <c r="D22" s="20">
        <v>5</v>
      </c>
      <c r="E22" s="20">
        <v>13</v>
      </c>
      <c r="F22" s="20">
        <v>1</v>
      </c>
      <c r="G22" s="20">
        <v>622</v>
      </c>
      <c r="H22" s="20">
        <v>27</v>
      </c>
      <c r="I22" s="20">
        <v>593</v>
      </c>
      <c r="J22" s="20">
        <v>19</v>
      </c>
      <c r="K22" s="20">
        <v>17</v>
      </c>
      <c r="L22" s="20">
        <v>0</v>
      </c>
      <c r="M22" s="20">
        <v>94</v>
      </c>
      <c r="N22" s="20">
        <v>0</v>
      </c>
      <c r="O22" s="20">
        <v>36</v>
      </c>
      <c r="P22" s="20">
        <v>2</v>
      </c>
      <c r="Q22" s="20">
        <v>1395</v>
      </c>
      <c r="R22" s="20">
        <v>54</v>
      </c>
      <c r="S22" s="20">
        <v>101</v>
      </c>
      <c r="T22" s="20">
        <v>2</v>
      </c>
      <c r="U22" s="20">
        <v>18</v>
      </c>
      <c r="V22" s="20">
        <v>0</v>
      </c>
      <c r="W22" s="20">
        <v>138</v>
      </c>
      <c r="X22" s="20">
        <v>1</v>
      </c>
      <c r="Y22" s="20">
        <v>18</v>
      </c>
      <c r="Z22" s="20">
        <v>0</v>
      </c>
      <c r="AA22" s="20">
        <v>101</v>
      </c>
      <c r="AB22" s="20">
        <v>0</v>
      </c>
      <c r="AC22" s="20">
        <v>165</v>
      </c>
      <c r="AD22" s="20">
        <v>4</v>
      </c>
      <c r="AE22" s="20">
        <v>2</v>
      </c>
      <c r="AF22" s="20">
        <v>0</v>
      </c>
      <c r="AG22" s="20">
        <v>27</v>
      </c>
      <c r="AH22" s="20">
        <v>6</v>
      </c>
      <c r="AI22" s="20">
        <v>570</v>
      </c>
      <c r="AJ22" s="20">
        <v>13</v>
      </c>
    </row>
    <row r="23" spans="2:36" ht="20.100000000000001" customHeight="1" thickBot="1" x14ac:dyDescent="0.25">
      <c r="B23" s="4" t="s">
        <v>31</v>
      </c>
      <c r="C23" s="20">
        <v>15</v>
      </c>
      <c r="D23" s="20">
        <v>25</v>
      </c>
      <c r="E23" s="20">
        <v>49</v>
      </c>
      <c r="F23" s="20">
        <v>39</v>
      </c>
      <c r="G23" s="20">
        <v>680</v>
      </c>
      <c r="H23" s="20">
        <v>306</v>
      </c>
      <c r="I23" s="20">
        <v>693</v>
      </c>
      <c r="J23" s="20">
        <v>297</v>
      </c>
      <c r="K23" s="20">
        <v>38</v>
      </c>
      <c r="L23" s="20">
        <v>9</v>
      </c>
      <c r="M23" s="20">
        <v>99</v>
      </c>
      <c r="N23" s="20">
        <v>92</v>
      </c>
      <c r="O23" s="20">
        <v>82</v>
      </c>
      <c r="P23" s="20">
        <v>49</v>
      </c>
      <c r="Q23" s="20">
        <v>1656</v>
      </c>
      <c r="R23" s="20">
        <v>817</v>
      </c>
      <c r="S23" s="20">
        <v>153</v>
      </c>
      <c r="T23" s="20">
        <v>22</v>
      </c>
      <c r="U23" s="20">
        <v>4</v>
      </c>
      <c r="V23" s="20">
        <v>0</v>
      </c>
      <c r="W23" s="20">
        <v>149</v>
      </c>
      <c r="X23" s="20">
        <v>4</v>
      </c>
      <c r="Y23" s="20">
        <v>16</v>
      </c>
      <c r="Z23" s="20">
        <v>0</v>
      </c>
      <c r="AA23" s="20">
        <v>97</v>
      </c>
      <c r="AB23" s="20">
        <v>3</v>
      </c>
      <c r="AC23" s="20">
        <v>204</v>
      </c>
      <c r="AD23" s="20">
        <v>3</v>
      </c>
      <c r="AE23" s="20">
        <v>9</v>
      </c>
      <c r="AF23" s="20">
        <v>0</v>
      </c>
      <c r="AG23" s="20">
        <v>93</v>
      </c>
      <c r="AH23" s="20">
        <v>0</v>
      </c>
      <c r="AI23" s="20">
        <v>725</v>
      </c>
      <c r="AJ23" s="20">
        <v>32</v>
      </c>
    </row>
    <row r="24" spans="2:36" ht="20.100000000000001" customHeight="1" thickBot="1" x14ac:dyDescent="0.25">
      <c r="B24" s="4" t="s">
        <v>32</v>
      </c>
      <c r="C24" s="20">
        <v>8</v>
      </c>
      <c r="D24" s="20">
        <v>0</v>
      </c>
      <c r="E24" s="20">
        <v>15</v>
      </c>
      <c r="F24" s="20">
        <v>0</v>
      </c>
      <c r="G24" s="20">
        <v>171</v>
      </c>
      <c r="H24" s="20">
        <v>15</v>
      </c>
      <c r="I24" s="20">
        <v>172</v>
      </c>
      <c r="J24" s="20">
        <v>17</v>
      </c>
      <c r="K24" s="20">
        <v>34</v>
      </c>
      <c r="L24" s="20">
        <v>1</v>
      </c>
      <c r="M24" s="20">
        <v>70</v>
      </c>
      <c r="N24" s="20">
        <v>7</v>
      </c>
      <c r="O24" s="20">
        <v>32</v>
      </c>
      <c r="P24" s="20">
        <v>0</v>
      </c>
      <c r="Q24" s="20">
        <v>502</v>
      </c>
      <c r="R24" s="20">
        <v>40</v>
      </c>
      <c r="S24" s="20">
        <v>49</v>
      </c>
      <c r="T24" s="20">
        <v>0</v>
      </c>
      <c r="U24" s="20">
        <v>0</v>
      </c>
      <c r="V24" s="20">
        <v>0</v>
      </c>
      <c r="W24" s="20">
        <v>52</v>
      </c>
      <c r="X24" s="20">
        <v>0</v>
      </c>
      <c r="Y24" s="20">
        <v>11</v>
      </c>
      <c r="Z24" s="20">
        <v>0</v>
      </c>
      <c r="AA24" s="20">
        <v>43</v>
      </c>
      <c r="AB24" s="20">
        <v>0</v>
      </c>
      <c r="AC24" s="20">
        <v>67</v>
      </c>
      <c r="AD24" s="20">
        <v>0</v>
      </c>
      <c r="AE24" s="20">
        <v>0</v>
      </c>
      <c r="AF24" s="20">
        <v>0</v>
      </c>
      <c r="AG24" s="20">
        <v>3</v>
      </c>
      <c r="AH24" s="20">
        <v>0</v>
      </c>
      <c r="AI24" s="20">
        <v>225</v>
      </c>
      <c r="AJ24" s="20">
        <v>0</v>
      </c>
    </row>
    <row r="25" spans="2:36" ht="20.100000000000001" customHeight="1" thickBot="1" x14ac:dyDescent="0.25">
      <c r="B25" s="4" t="s">
        <v>33</v>
      </c>
      <c r="C25" s="20">
        <v>20</v>
      </c>
      <c r="D25" s="20">
        <v>3</v>
      </c>
      <c r="E25" s="20">
        <v>12</v>
      </c>
      <c r="F25" s="20">
        <v>2</v>
      </c>
      <c r="G25" s="20">
        <v>310</v>
      </c>
      <c r="H25" s="20">
        <v>27</v>
      </c>
      <c r="I25" s="20">
        <v>301</v>
      </c>
      <c r="J25" s="20">
        <v>27</v>
      </c>
      <c r="K25" s="20">
        <v>5</v>
      </c>
      <c r="L25" s="20">
        <v>0</v>
      </c>
      <c r="M25" s="20">
        <v>42</v>
      </c>
      <c r="N25" s="20">
        <v>0</v>
      </c>
      <c r="O25" s="20">
        <v>18</v>
      </c>
      <c r="P25" s="20">
        <v>0</v>
      </c>
      <c r="Q25" s="20">
        <v>708</v>
      </c>
      <c r="R25" s="20">
        <v>59</v>
      </c>
      <c r="S25" s="20">
        <v>49</v>
      </c>
      <c r="T25" s="20">
        <v>1</v>
      </c>
      <c r="U25" s="20">
        <v>0</v>
      </c>
      <c r="V25" s="20">
        <v>0</v>
      </c>
      <c r="W25" s="20">
        <v>36</v>
      </c>
      <c r="X25" s="20">
        <v>3</v>
      </c>
      <c r="Y25" s="20">
        <v>4</v>
      </c>
      <c r="Z25" s="20">
        <v>0</v>
      </c>
      <c r="AA25" s="20">
        <v>17</v>
      </c>
      <c r="AB25" s="20">
        <v>1</v>
      </c>
      <c r="AC25" s="20">
        <v>56</v>
      </c>
      <c r="AD25" s="20">
        <v>6</v>
      </c>
      <c r="AE25" s="20">
        <v>0</v>
      </c>
      <c r="AF25" s="20">
        <v>0</v>
      </c>
      <c r="AG25" s="20">
        <v>8</v>
      </c>
      <c r="AH25" s="20">
        <v>4</v>
      </c>
      <c r="AI25" s="20">
        <v>170</v>
      </c>
      <c r="AJ25" s="20">
        <v>15</v>
      </c>
    </row>
    <row r="26" spans="2:36" ht="20.100000000000001" customHeight="1" thickBot="1" x14ac:dyDescent="0.25">
      <c r="B26" s="4" t="s">
        <v>34</v>
      </c>
      <c r="C26" s="20">
        <v>16</v>
      </c>
      <c r="D26" s="20">
        <v>1</v>
      </c>
      <c r="E26" s="20">
        <v>114</v>
      </c>
      <c r="F26" s="20">
        <v>3</v>
      </c>
      <c r="G26" s="20">
        <v>533</v>
      </c>
      <c r="H26" s="20">
        <v>78</v>
      </c>
      <c r="I26" s="20">
        <v>530</v>
      </c>
      <c r="J26" s="20">
        <v>78</v>
      </c>
      <c r="K26" s="20">
        <v>16</v>
      </c>
      <c r="L26" s="20">
        <v>2</v>
      </c>
      <c r="M26" s="20">
        <v>74</v>
      </c>
      <c r="N26" s="20">
        <v>4</v>
      </c>
      <c r="O26" s="20">
        <v>19</v>
      </c>
      <c r="P26" s="20">
        <v>0</v>
      </c>
      <c r="Q26" s="20">
        <v>1302</v>
      </c>
      <c r="R26" s="20">
        <v>166</v>
      </c>
      <c r="S26" s="20">
        <v>168</v>
      </c>
      <c r="T26" s="20">
        <v>0</v>
      </c>
      <c r="U26" s="20">
        <v>8</v>
      </c>
      <c r="V26" s="20">
        <v>0</v>
      </c>
      <c r="W26" s="20">
        <v>144</v>
      </c>
      <c r="X26" s="20">
        <v>0</v>
      </c>
      <c r="Y26" s="20">
        <v>4</v>
      </c>
      <c r="Z26" s="20">
        <v>0</v>
      </c>
      <c r="AA26" s="20">
        <v>56</v>
      </c>
      <c r="AB26" s="20">
        <v>0</v>
      </c>
      <c r="AC26" s="20">
        <v>175</v>
      </c>
      <c r="AD26" s="20">
        <v>0</v>
      </c>
      <c r="AE26" s="20">
        <v>17</v>
      </c>
      <c r="AF26" s="20">
        <v>0</v>
      </c>
      <c r="AG26" s="20">
        <v>55</v>
      </c>
      <c r="AH26" s="20">
        <v>0</v>
      </c>
      <c r="AI26" s="20">
        <v>627</v>
      </c>
      <c r="AJ26" s="20">
        <v>0</v>
      </c>
    </row>
    <row r="27" spans="2:36" ht="20.100000000000001" customHeight="1" thickBot="1" x14ac:dyDescent="0.25">
      <c r="B27" s="4" t="s">
        <v>35</v>
      </c>
      <c r="C27" s="20">
        <v>12</v>
      </c>
      <c r="D27" s="20">
        <v>21</v>
      </c>
      <c r="E27" s="20">
        <v>29</v>
      </c>
      <c r="F27" s="20">
        <v>18</v>
      </c>
      <c r="G27" s="20">
        <v>178</v>
      </c>
      <c r="H27" s="20">
        <v>105</v>
      </c>
      <c r="I27" s="20">
        <v>191</v>
      </c>
      <c r="J27" s="20">
        <v>118</v>
      </c>
      <c r="K27" s="20">
        <v>26</v>
      </c>
      <c r="L27" s="20">
        <v>30</v>
      </c>
      <c r="M27" s="20">
        <v>99</v>
      </c>
      <c r="N27" s="20">
        <v>78</v>
      </c>
      <c r="O27" s="20">
        <v>0</v>
      </c>
      <c r="P27" s="20">
        <v>83</v>
      </c>
      <c r="Q27" s="20">
        <v>535</v>
      </c>
      <c r="R27" s="20">
        <v>453</v>
      </c>
      <c r="S27" s="20">
        <v>68</v>
      </c>
      <c r="T27" s="20">
        <v>16</v>
      </c>
      <c r="U27" s="20">
        <v>0</v>
      </c>
      <c r="V27" s="20">
        <v>0</v>
      </c>
      <c r="W27" s="20">
        <v>97</v>
      </c>
      <c r="X27" s="20">
        <v>18</v>
      </c>
      <c r="Y27" s="20">
        <v>1</v>
      </c>
      <c r="Z27" s="20">
        <v>0</v>
      </c>
      <c r="AA27" s="20">
        <v>45</v>
      </c>
      <c r="AB27" s="20">
        <v>7</v>
      </c>
      <c r="AC27" s="20">
        <v>102</v>
      </c>
      <c r="AD27" s="20">
        <v>15</v>
      </c>
      <c r="AE27" s="20">
        <v>1</v>
      </c>
      <c r="AF27" s="20">
        <v>0</v>
      </c>
      <c r="AG27" s="20">
        <v>46</v>
      </c>
      <c r="AH27" s="20">
        <v>0</v>
      </c>
      <c r="AI27" s="20">
        <v>360</v>
      </c>
      <c r="AJ27" s="20">
        <v>56</v>
      </c>
    </row>
    <row r="28" spans="2:36" ht="20.100000000000001" customHeight="1" thickBot="1" x14ac:dyDescent="0.25">
      <c r="B28" s="4" t="s">
        <v>36</v>
      </c>
      <c r="C28" s="20">
        <v>0</v>
      </c>
      <c r="D28" s="20">
        <v>0</v>
      </c>
      <c r="E28" s="20">
        <v>16</v>
      </c>
      <c r="F28" s="20">
        <v>0</v>
      </c>
      <c r="G28" s="20">
        <v>62</v>
      </c>
      <c r="H28" s="20">
        <v>2</v>
      </c>
      <c r="I28" s="20">
        <v>65</v>
      </c>
      <c r="J28" s="20">
        <v>2</v>
      </c>
      <c r="K28" s="20">
        <v>36</v>
      </c>
      <c r="L28" s="20">
        <v>0</v>
      </c>
      <c r="M28" s="20">
        <v>38</v>
      </c>
      <c r="N28" s="20">
        <v>0</v>
      </c>
      <c r="O28" s="20">
        <v>3</v>
      </c>
      <c r="P28" s="20">
        <v>0</v>
      </c>
      <c r="Q28" s="20">
        <v>220</v>
      </c>
      <c r="R28" s="20">
        <v>4</v>
      </c>
      <c r="S28" s="20">
        <v>5</v>
      </c>
      <c r="T28" s="20">
        <v>0</v>
      </c>
      <c r="U28" s="20">
        <v>0</v>
      </c>
      <c r="V28" s="20">
        <v>0</v>
      </c>
      <c r="W28" s="20">
        <v>14</v>
      </c>
      <c r="X28" s="20">
        <v>0</v>
      </c>
      <c r="Y28" s="20">
        <v>0</v>
      </c>
      <c r="Z28" s="20">
        <v>0</v>
      </c>
      <c r="AA28" s="20">
        <v>4</v>
      </c>
      <c r="AB28" s="20">
        <v>0</v>
      </c>
      <c r="AC28" s="20">
        <v>13</v>
      </c>
      <c r="AD28" s="20">
        <v>0</v>
      </c>
      <c r="AE28" s="20">
        <v>0</v>
      </c>
      <c r="AF28" s="20">
        <v>0</v>
      </c>
      <c r="AG28" s="20">
        <v>6</v>
      </c>
      <c r="AH28" s="20">
        <v>0</v>
      </c>
      <c r="AI28" s="20">
        <v>42</v>
      </c>
      <c r="AJ28" s="20">
        <v>0</v>
      </c>
    </row>
    <row r="29" spans="2:36" ht="20.100000000000001" customHeight="1" thickBot="1" x14ac:dyDescent="0.25">
      <c r="B29" s="5" t="s">
        <v>37</v>
      </c>
      <c r="C29" s="20">
        <v>3</v>
      </c>
      <c r="D29" s="20">
        <v>0</v>
      </c>
      <c r="E29" s="20">
        <v>2</v>
      </c>
      <c r="F29" s="20">
        <v>1</v>
      </c>
      <c r="G29" s="20">
        <v>156</v>
      </c>
      <c r="H29" s="20">
        <v>12</v>
      </c>
      <c r="I29" s="20">
        <v>86</v>
      </c>
      <c r="J29" s="20">
        <v>8</v>
      </c>
      <c r="K29" s="20">
        <v>0</v>
      </c>
      <c r="L29" s="20">
        <v>0</v>
      </c>
      <c r="M29" s="20">
        <v>14</v>
      </c>
      <c r="N29" s="20">
        <v>4</v>
      </c>
      <c r="O29" s="20">
        <v>4</v>
      </c>
      <c r="P29" s="20">
        <v>0</v>
      </c>
      <c r="Q29" s="20">
        <v>265</v>
      </c>
      <c r="R29" s="20">
        <v>25</v>
      </c>
      <c r="S29" s="20">
        <v>16</v>
      </c>
      <c r="T29" s="20">
        <v>0</v>
      </c>
      <c r="U29" s="20">
        <v>0</v>
      </c>
      <c r="V29" s="20">
        <v>0</v>
      </c>
      <c r="W29" s="20">
        <v>20</v>
      </c>
      <c r="X29" s="20">
        <v>1</v>
      </c>
      <c r="Y29" s="20">
        <v>7</v>
      </c>
      <c r="Z29" s="20">
        <v>0</v>
      </c>
      <c r="AA29" s="20">
        <v>18</v>
      </c>
      <c r="AB29" s="20">
        <v>1</v>
      </c>
      <c r="AC29" s="20">
        <v>20</v>
      </c>
      <c r="AD29" s="20">
        <v>1</v>
      </c>
      <c r="AE29" s="20">
        <v>0</v>
      </c>
      <c r="AF29" s="20">
        <v>0</v>
      </c>
      <c r="AG29" s="20">
        <v>1</v>
      </c>
      <c r="AH29" s="20">
        <v>0</v>
      </c>
      <c r="AI29" s="20">
        <v>82</v>
      </c>
      <c r="AJ29" s="20">
        <v>3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0</v>
      </c>
      <c r="E30" s="21">
        <v>0</v>
      </c>
      <c r="F30" s="21">
        <v>0</v>
      </c>
      <c r="G30" s="21">
        <v>71</v>
      </c>
      <c r="H30" s="21">
        <v>8</v>
      </c>
      <c r="I30" s="21">
        <v>69</v>
      </c>
      <c r="J30" s="21">
        <v>2</v>
      </c>
      <c r="K30" s="21">
        <v>1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141</v>
      </c>
      <c r="R30" s="21">
        <v>10</v>
      </c>
      <c r="S30" s="21">
        <v>9</v>
      </c>
      <c r="T30" s="21">
        <v>0</v>
      </c>
      <c r="U30" s="21">
        <v>0</v>
      </c>
      <c r="V30" s="21">
        <v>0</v>
      </c>
      <c r="W30" s="21">
        <v>3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11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23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213</v>
      </c>
      <c r="D31" s="9">
        <f t="shared" ref="D31:AJ31" si="0">SUM(D14:D30)</f>
        <v>122</v>
      </c>
      <c r="E31" s="9">
        <f t="shared" si="0"/>
        <v>504</v>
      </c>
      <c r="F31" s="9">
        <f t="shared" si="0"/>
        <v>128</v>
      </c>
      <c r="G31" s="9">
        <f t="shared" si="0"/>
        <v>4894</v>
      </c>
      <c r="H31" s="9">
        <f t="shared" si="0"/>
        <v>1467</v>
      </c>
      <c r="I31" s="9">
        <f t="shared" si="0"/>
        <v>4838</v>
      </c>
      <c r="J31" s="9">
        <f t="shared" si="0"/>
        <v>1384</v>
      </c>
      <c r="K31" s="9">
        <f t="shared" si="0"/>
        <v>506</v>
      </c>
      <c r="L31" s="9">
        <f t="shared" si="0"/>
        <v>58</v>
      </c>
      <c r="M31" s="9">
        <f t="shared" si="0"/>
        <v>924</v>
      </c>
      <c r="N31" s="9">
        <f t="shared" si="0"/>
        <v>358</v>
      </c>
      <c r="O31" s="9">
        <f t="shared" si="0"/>
        <v>396</v>
      </c>
      <c r="P31" s="9">
        <f t="shared" si="0"/>
        <v>230</v>
      </c>
      <c r="Q31" s="9">
        <f t="shared" si="0"/>
        <v>12275</v>
      </c>
      <c r="R31" s="9">
        <f t="shared" si="0"/>
        <v>3747</v>
      </c>
      <c r="S31" s="9">
        <f t="shared" si="0"/>
        <v>1188</v>
      </c>
      <c r="T31" s="9">
        <f t="shared" si="0"/>
        <v>63</v>
      </c>
      <c r="U31" s="9">
        <f t="shared" si="0"/>
        <v>75</v>
      </c>
      <c r="V31" s="9">
        <f t="shared" si="0"/>
        <v>0</v>
      </c>
      <c r="W31" s="9">
        <f t="shared" si="0"/>
        <v>1155</v>
      </c>
      <c r="X31" s="9">
        <f t="shared" si="0"/>
        <v>38</v>
      </c>
      <c r="Y31" s="9">
        <f t="shared" si="0"/>
        <v>91</v>
      </c>
      <c r="Z31" s="9">
        <f t="shared" si="0"/>
        <v>2</v>
      </c>
      <c r="AA31" s="9">
        <f t="shared" si="0"/>
        <v>561</v>
      </c>
      <c r="AB31" s="9">
        <f t="shared" si="0"/>
        <v>24</v>
      </c>
      <c r="AC31" s="9">
        <f t="shared" si="0"/>
        <v>1597</v>
      </c>
      <c r="AD31" s="9">
        <f t="shared" si="0"/>
        <v>60</v>
      </c>
      <c r="AE31" s="9">
        <f t="shared" si="0"/>
        <v>34</v>
      </c>
      <c r="AF31" s="9">
        <f t="shared" si="0"/>
        <v>3</v>
      </c>
      <c r="AG31" s="9">
        <f t="shared" si="0"/>
        <v>493</v>
      </c>
      <c r="AH31" s="9">
        <f t="shared" si="0"/>
        <v>27</v>
      </c>
      <c r="AI31" s="9">
        <f t="shared" si="0"/>
        <v>5194</v>
      </c>
      <c r="AJ31" s="9">
        <f t="shared" si="0"/>
        <v>217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0" t="s">
        <v>223</v>
      </c>
      <c r="D12" s="91"/>
      <c r="E12" s="91"/>
      <c r="F12" s="91"/>
      <c r="G12" s="91"/>
      <c r="H12" s="91"/>
      <c r="I12" s="91"/>
      <c r="J12" s="91"/>
    </row>
    <row r="13" spans="2:10" ht="57.75" thickBot="1" x14ac:dyDescent="0.25">
      <c r="B13" s="15"/>
      <c r="C13" s="35" t="s">
        <v>157</v>
      </c>
      <c r="D13" s="36" t="s">
        <v>158</v>
      </c>
      <c r="E13" s="36" t="s">
        <v>159</v>
      </c>
      <c r="F13" s="36" t="s">
        <v>160</v>
      </c>
      <c r="G13" s="36" t="s">
        <v>161</v>
      </c>
      <c r="H13" s="35" t="s">
        <v>260</v>
      </c>
      <c r="I13" s="36" t="s">
        <v>162</v>
      </c>
      <c r="J13" s="36" t="s">
        <v>249</v>
      </c>
    </row>
    <row r="14" spans="2:10" ht="20.100000000000001" customHeight="1" thickBot="1" x14ac:dyDescent="0.25">
      <c r="B14" s="3" t="s">
        <v>22</v>
      </c>
      <c r="C14" s="19">
        <v>2194</v>
      </c>
      <c r="D14" s="19">
        <v>1600</v>
      </c>
      <c r="E14" s="19">
        <v>21</v>
      </c>
      <c r="F14" s="19">
        <v>567</v>
      </c>
      <c r="G14" s="19">
        <v>6</v>
      </c>
      <c r="H14" s="19">
        <v>6</v>
      </c>
      <c r="I14" s="19">
        <v>1642</v>
      </c>
      <c r="J14" s="19">
        <v>552</v>
      </c>
    </row>
    <row r="15" spans="2:10" ht="20.100000000000001" customHeight="1" thickBot="1" x14ac:dyDescent="0.25">
      <c r="B15" s="4" t="s">
        <v>23</v>
      </c>
      <c r="C15" s="20">
        <v>228</v>
      </c>
      <c r="D15" s="20">
        <v>125</v>
      </c>
      <c r="E15" s="20">
        <v>9</v>
      </c>
      <c r="F15" s="20">
        <v>92</v>
      </c>
      <c r="G15" s="20">
        <v>2</v>
      </c>
      <c r="H15" s="20">
        <v>9</v>
      </c>
      <c r="I15" s="20">
        <v>138</v>
      </c>
      <c r="J15" s="20">
        <v>90</v>
      </c>
    </row>
    <row r="16" spans="2:10" ht="20.100000000000001" customHeight="1" thickBot="1" x14ac:dyDescent="0.25">
      <c r="B16" s="4" t="s">
        <v>24</v>
      </c>
      <c r="C16" s="20">
        <v>242</v>
      </c>
      <c r="D16" s="20">
        <v>199</v>
      </c>
      <c r="E16" s="20">
        <v>1</v>
      </c>
      <c r="F16" s="20">
        <v>41</v>
      </c>
      <c r="G16" s="20">
        <v>1</v>
      </c>
      <c r="H16" s="20">
        <v>3</v>
      </c>
      <c r="I16" s="20">
        <v>200</v>
      </c>
      <c r="J16" s="20">
        <v>42</v>
      </c>
    </row>
    <row r="17" spans="2:10" ht="20.100000000000001" customHeight="1" thickBot="1" x14ac:dyDescent="0.25">
      <c r="B17" s="4" t="s">
        <v>25</v>
      </c>
      <c r="C17" s="20">
        <v>359</v>
      </c>
      <c r="D17" s="20">
        <v>201</v>
      </c>
      <c r="E17" s="20">
        <v>7</v>
      </c>
      <c r="F17" s="20">
        <v>146</v>
      </c>
      <c r="G17" s="20">
        <v>5</v>
      </c>
      <c r="H17" s="20">
        <v>0</v>
      </c>
      <c r="I17" s="20">
        <v>195</v>
      </c>
      <c r="J17" s="20">
        <v>164</v>
      </c>
    </row>
    <row r="18" spans="2:10" ht="20.100000000000001" customHeight="1" thickBot="1" x14ac:dyDescent="0.25">
      <c r="B18" s="4" t="s">
        <v>26</v>
      </c>
      <c r="C18" s="20">
        <v>444</v>
      </c>
      <c r="D18" s="20">
        <v>356</v>
      </c>
      <c r="E18" s="20">
        <v>2</v>
      </c>
      <c r="F18" s="20">
        <v>85</v>
      </c>
      <c r="G18" s="20">
        <v>1</v>
      </c>
      <c r="H18" s="20">
        <v>4</v>
      </c>
      <c r="I18" s="20">
        <v>349</v>
      </c>
      <c r="J18" s="20">
        <v>95</v>
      </c>
    </row>
    <row r="19" spans="2:10" ht="20.100000000000001" customHeight="1" thickBot="1" x14ac:dyDescent="0.25">
      <c r="B19" s="4" t="s">
        <v>27</v>
      </c>
      <c r="C19" s="20">
        <v>112</v>
      </c>
      <c r="D19" s="20">
        <v>89</v>
      </c>
      <c r="E19" s="20">
        <v>1</v>
      </c>
      <c r="F19" s="20">
        <v>22</v>
      </c>
      <c r="G19" s="20">
        <v>0</v>
      </c>
      <c r="H19" s="20">
        <v>2</v>
      </c>
      <c r="I19" s="20">
        <v>81</v>
      </c>
      <c r="J19" s="20">
        <v>31</v>
      </c>
    </row>
    <row r="20" spans="2:10" ht="20.100000000000001" customHeight="1" thickBot="1" x14ac:dyDescent="0.25">
      <c r="B20" s="4" t="s">
        <v>28</v>
      </c>
      <c r="C20" s="20">
        <v>424</v>
      </c>
      <c r="D20" s="20">
        <v>278</v>
      </c>
      <c r="E20" s="20">
        <v>9</v>
      </c>
      <c r="F20" s="20">
        <v>137</v>
      </c>
      <c r="G20" s="20">
        <v>0</v>
      </c>
      <c r="H20" s="20">
        <v>3</v>
      </c>
      <c r="I20" s="20">
        <v>303</v>
      </c>
      <c r="J20" s="20">
        <v>121</v>
      </c>
    </row>
    <row r="21" spans="2:10" ht="20.100000000000001" customHeight="1" thickBot="1" x14ac:dyDescent="0.25">
      <c r="B21" s="4" t="s">
        <v>29</v>
      </c>
      <c r="C21" s="20">
        <v>458</v>
      </c>
      <c r="D21" s="20">
        <v>323</v>
      </c>
      <c r="E21" s="20">
        <v>0</v>
      </c>
      <c r="F21" s="20">
        <v>122</v>
      </c>
      <c r="G21" s="20">
        <v>13</v>
      </c>
      <c r="H21" s="20">
        <v>0</v>
      </c>
      <c r="I21" s="20">
        <v>324</v>
      </c>
      <c r="J21" s="20">
        <v>134</v>
      </c>
    </row>
    <row r="22" spans="2:10" ht="20.100000000000001" customHeight="1" thickBot="1" x14ac:dyDescent="0.25">
      <c r="B22" s="4" t="s">
        <v>30</v>
      </c>
      <c r="C22" s="20">
        <v>1525</v>
      </c>
      <c r="D22" s="20">
        <v>898</v>
      </c>
      <c r="E22" s="20">
        <v>6</v>
      </c>
      <c r="F22" s="20">
        <v>580</v>
      </c>
      <c r="G22" s="20">
        <v>41</v>
      </c>
      <c r="H22" s="20">
        <v>10</v>
      </c>
      <c r="I22" s="20">
        <v>909</v>
      </c>
      <c r="J22" s="20">
        <v>616</v>
      </c>
    </row>
    <row r="23" spans="2:10" ht="20.100000000000001" customHeight="1" thickBot="1" x14ac:dyDescent="0.25">
      <c r="B23" s="4" t="s">
        <v>31</v>
      </c>
      <c r="C23" s="20">
        <v>1479</v>
      </c>
      <c r="D23" s="20">
        <v>881</v>
      </c>
      <c r="E23" s="20">
        <v>9</v>
      </c>
      <c r="F23" s="20">
        <v>588</v>
      </c>
      <c r="G23" s="20">
        <v>1</v>
      </c>
      <c r="H23" s="20">
        <v>8</v>
      </c>
      <c r="I23" s="20">
        <v>915</v>
      </c>
      <c r="J23" s="20">
        <v>564</v>
      </c>
    </row>
    <row r="24" spans="2:10" ht="20.100000000000001" customHeight="1" thickBot="1" x14ac:dyDescent="0.25">
      <c r="B24" s="4" t="s">
        <v>32</v>
      </c>
      <c r="C24" s="20">
        <v>257</v>
      </c>
      <c r="D24" s="20">
        <v>228</v>
      </c>
      <c r="E24" s="20">
        <v>1</v>
      </c>
      <c r="F24" s="20">
        <v>28</v>
      </c>
      <c r="G24" s="20">
        <v>0</v>
      </c>
      <c r="H24" s="20">
        <v>22</v>
      </c>
      <c r="I24" s="20">
        <v>230</v>
      </c>
      <c r="J24" s="20">
        <v>27</v>
      </c>
    </row>
    <row r="25" spans="2:10" ht="20.100000000000001" customHeight="1" thickBot="1" x14ac:dyDescent="0.25">
      <c r="B25" s="4" t="s">
        <v>33</v>
      </c>
      <c r="C25" s="20">
        <v>486</v>
      </c>
      <c r="D25" s="20">
        <v>376</v>
      </c>
      <c r="E25" s="20">
        <v>2</v>
      </c>
      <c r="F25" s="20">
        <v>99</v>
      </c>
      <c r="G25" s="20">
        <v>9</v>
      </c>
      <c r="H25" s="20">
        <v>6</v>
      </c>
      <c r="I25" s="20">
        <v>398</v>
      </c>
      <c r="J25" s="20">
        <v>88</v>
      </c>
    </row>
    <row r="26" spans="2:10" ht="20.100000000000001" customHeight="1" thickBot="1" x14ac:dyDescent="0.25">
      <c r="B26" s="4" t="s">
        <v>34</v>
      </c>
      <c r="C26" s="20">
        <v>1473</v>
      </c>
      <c r="D26" s="20">
        <v>858</v>
      </c>
      <c r="E26" s="20">
        <v>5</v>
      </c>
      <c r="F26" s="20">
        <v>610</v>
      </c>
      <c r="G26" s="20">
        <v>0</v>
      </c>
      <c r="H26" s="20">
        <v>3</v>
      </c>
      <c r="I26" s="20">
        <v>870</v>
      </c>
      <c r="J26" s="20">
        <v>603</v>
      </c>
    </row>
    <row r="27" spans="2:10" ht="20.100000000000001" customHeight="1" thickBot="1" x14ac:dyDescent="0.25">
      <c r="B27" s="4" t="s">
        <v>35</v>
      </c>
      <c r="C27" s="20">
        <v>431</v>
      </c>
      <c r="D27" s="20">
        <v>270</v>
      </c>
      <c r="E27" s="20">
        <v>3</v>
      </c>
      <c r="F27" s="20">
        <v>156</v>
      </c>
      <c r="G27" s="20">
        <v>2</v>
      </c>
      <c r="H27" s="20">
        <v>2</v>
      </c>
      <c r="I27" s="20">
        <v>270</v>
      </c>
      <c r="J27" s="20">
        <v>161</v>
      </c>
    </row>
    <row r="28" spans="2:10" ht="20.100000000000001" customHeight="1" thickBot="1" x14ac:dyDescent="0.25">
      <c r="B28" s="4" t="s">
        <v>36</v>
      </c>
      <c r="C28" s="20">
        <v>100</v>
      </c>
      <c r="D28" s="20">
        <v>39</v>
      </c>
      <c r="E28" s="20">
        <v>7</v>
      </c>
      <c r="F28" s="20">
        <v>54</v>
      </c>
      <c r="G28" s="20">
        <v>0</v>
      </c>
      <c r="H28" s="20">
        <v>3</v>
      </c>
      <c r="I28" s="20">
        <v>49</v>
      </c>
      <c r="J28" s="20">
        <v>51</v>
      </c>
    </row>
    <row r="29" spans="2:10" ht="20.100000000000001" customHeight="1" thickBot="1" x14ac:dyDescent="0.25">
      <c r="B29" s="5" t="s">
        <v>37</v>
      </c>
      <c r="C29" s="20">
        <v>275</v>
      </c>
      <c r="D29" s="20">
        <v>164</v>
      </c>
      <c r="E29" s="20">
        <v>3</v>
      </c>
      <c r="F29" s="20">
        <v>108</v>
      </c>
      <c r="G29" s="20">
        <v>0</v>
      </c>
      <c r="H29" s="20">
        <v>3</v>
      </c>
      <c r="I29" s="20">
        <v>148</v>
      </c>
      <c r="J29" s="20">
        <v>127</v>
      </c>
    </row>
    <row r="30" spans="2:10" ht="20.100000000000001" customHeight="1" thickBot="1" x14ac:dyDescent="0.25">
      <c r="B30" s="6" t="s">
        <v>38</v>
      </c>
      <c r="C30" s="21">
        <v>97</v>
      </c>
      <c r="D30" s="21">
        <v>57</v>
      </c>
      <c r="E30" s="21">
        <v>0</v>
      </c>
      <c r="F30" s="21">
        <v>40</v>
      </c>
      <c r="G30" s="21">
        <v>0</v>
      </c>
      <c r="H30" s="21">
        <v>7</v>
      </c>
      <c r="I30" s="21">
        <v>61</v>
      </c>
      <c r="J30" s="21">
        <v>36</v>
      </c>
    </row>
    <row r="31" spans="2:10" ht="20.100000000000001" customHeight="1" thickBot="1" x14ac:dyDescent="0.25">
      <c r="B31" s="7" t="s">
        <v>39</v>
      </c>
      <c r="C31" s="9">
        <f>SUM(C14:C30)</f>
        <v>10584</v>
      </c>
      <c r="D31" s="9">
        <f t="shared" ref="D31:G31" si="0">SUM(D14:D30)</f>
        <v>6942</v>
      </c>
      <c r="E31" s="9">
        <f t="shared" si="0"/>
        <v>86</v>
      </c>
      <c r="F31" s="9">
        <f t="shared" si="0"/>
        <v>3475</v>
      </c>
      <c r="G31" s="9">
        <f t="shared" si="0"/>
        <v>81</v>
      </c>
      <c r="H31" s="9">
        <f>SUM(H14:H30)</f>
        <v>91</v>
      </c>
      <c r="I31" s="9">
        <f t="shared" ref="I31" si="1">SUM(I14:I30)</f>
        <v>7082</v>
      </c>
      <c r="J31" s="9">
        <f>SUM(J14:J30)</f>
        <v>3502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2" t="s">
        <v>261</v>
      </c>
      <c r="C33" s="92"/>
      <c r="D33" s="92"/>
      <c r="E33" s="92"/>
      <c r="F33" s="9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0" t="s">
        <v>242</v>
      </c>
      <c r="C9" s="91"/>
    </row>
    <row r="10" spans="2:3" ht="20.100000000000001" customHeight="1" thickBot="1" x14ac:dyDescent="0.25">
      <c r="B10" s="3" t="s">
        <v>22</v>
      </c>
      <c r="C10" s="19">
        <v>966</v>
      </c>
    </row>
    <row r="11" spans="2:3" ht="20.100000000000001" customHeight="1" thickBot="1" x14ac:dyDescent="0.25">
      <c r="B11" s="4" t="s">
        <v>23</v>
      </c>
      <c r="C11" s="20">
        <v>142</v>
      </c>
    </row>
    <row r="12" spans="2:3" ht="20.100000000000001" customHeight="1" thickBot="1" x14ac:dyDescent="0.25">
      <c r="B12" s="4" t="s">
        <v>24</v>
      </c>
      <c r="C12" s="20">
        <v>127</v>
      </c>
    </row>
    <row r="13" spans="2:3" ht="20.100000000000001" customHeight="1" thickBot="1" x14ac:dyDescent="0.25">
      <c r="B13" s="4" t="s">
        <v>25</v>
      </c>
      <c r="C13" s="20">
        <v>208</v>
      </c>
    </row>
    <row r="14" spans="2:3" ht="20.100000000000001" customHeight="1" thickBot="1" x14ac:dyDescent="0.25">
      <c r="B14" s="4" t="s">
        <v>26</v>
      </c>
      <c r="C14" s="20">
        <v>555</v>
      </c>
    </row>
    <row r="15" spans="2:3" ht="20.100000000000001" customHeight="1" thickBot="1" x14ac:dyDescent="0.25">
      <c r="B15" s="4" t="s">
        <v>27</v>
      </c>
      <c r="C15" s="20">
        <v>55</v>
      </c>
    </row>
    <row r="16" spans="2:3" ht="20.100000000000001" customHeight="1" thickBot="1" x14ac:dyDescent="0.25">
      <c r="B16" s="4" t="s">
        <v>28</v>
      </c>
      <c r="C16" s="20">
        <v>99</v>
      </c>
    </row>
    <row r="17" spans="2:3" ht="20.100000000000001" customHeight="1" thickBot="1" x14ac:dyDescent="0.25">
      <c r="B17" s="4" t="s">
        <v>29</v>
      </c>
      <c r="C17" s="20">
        <v>197</v>
      </c>
    </row>
    <row r="18" spans="2:3" ht="20.100000000000001" customHeight="1" thickBot="1" x14ac:dyDescent="0.25">
      <c r="B18" s="4" t="s">
        <v>30</v>
      </c>
      <c r="C18" s="20">
        <v>427</v>
      </c>
    </row>
    <row r="19" spans="2:3" ht="20.100000000000001" customHeight="1" thickBot="1" x14ac:dyDescent="0.25">
      <c r="B19" s="4" t="s">
        <v>31</v>
      </c>
      <c r="C19" s="20">
        <v>820</v>
      </c>
    </row>
    <row r="20" spans="2:3" ht="20.100000000000001" customHeight="1" thickBot="1" x14ac:dyDescent="0.25">
      <c r="B20" s="4" t="s">
        <v>32</v>
      </c>
      <c r="C20" s="20">
        <v>137</v>
      </c>
    </row>
    <row r="21" spans="2:3" ht="20.100000000000001" customHeight="1" thickBot="1" x14ac:dyDescent="0.25">
      <c r="B21" s="4" t="s">
        <v>33</v>
      </c>
      <c r="C21" s="20">
        <v>156</v>
      </c>
    </row>
    <row r="22" spans="2:3" ht="20.100000000000001" customHeight="1" thickBot="1" x14ac:dyDescent="0.25">
      <c r="B22" s="4" t="s">
        <v>34</v>
      </c>
      <c r="C22" s="20">
        <v>209</v>
      </c>
    </row>
    <row r="23" spans="2:3" ht="20.100000000000001" customHeight="1" thickBot="1" x14ac:dyDescent="0.25">
      <c r="B23" s="4" t="s">
        <v>35</v>
      </c>
      <c r="C23" s="20">
        <v>384</v>
      </c>
    </row>
    <row r="24" spans="2:3" ht="20.100000000000001" customHeight="1" thickBot="1" x14ac:dyDescent="0.25">
      <c r="B24" s="4" t="s">
        <v>36</v>
      </c>
      <c r="C24" s="20">
        <v>67</v>
      </c>
    </row>
    <row r="25" spans="2:3" ht="20.100000000000001" customHeight="1" thickBot="1" x14ac:dyDescent="0.25">
      <c r="B25" s="5" t="s">
        <v>37</v>
      </c>
      <c r="C25" s="20">
        <v>231</v>
      </c>
    </row>
    <row r="26" spans="2:3" ht="20.100000000000001" customHeight="1" thickBot="1" x14ac:dyDescent="0.25">
      <c r="B26" s="6" t="s">
        <v>38</v>
      </c>
      <c r="C26" s="21">
        <v>54</v>
      </c>
    </row>
    <row r="27" spans="2:3" ht="20.100000000000001" customHeight="1" thickBot="1" x14ac:dyDescent="0.25">
      <c r="B27" s="7" t="s">
        <v>39</v>
      </c>
      <c r="C27" s="9">
        <f>SUM(C10:C26)</f>
        <v>4834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0" t="s">
        <v>240</v>
      </c>
      <c r="D9" s="91"/>
      <c r="E9" s="91"/>
      <c r="F9" s="91"/>
      <c r="G9" s="91"/>
      <c r="H9" s="90" t="s">
        <v>241</v>
      </c>
      <c r="I9" s="91"/>
      <c r="J9" s="91"/>
      <c r="K9" s="91"/>
      <c r="L9" s="91"/>
      <c r="M9" s="90" t="s">
        <v>52</v>
      </c>
      <c r="N9" s="91"/>
      <c r="O9" s="91"/>
      <c r="P9" s="91"/>
      <c r="Q9" s="91"/>
    </row>
    <row r="10" spans="2:17" ht="41.25" customHeight="1" thickBot="1" x14ac:dyDescent="0.25">
      <c r="B10" s="38"/>
      <c r="C10" s="35" t="s">
        <v>163</v>
      </c>
      <c r="D10" s="35" t="s">
        <v>164</v>
      </c>
      <c r="E10" s="35" t="s">
        <v>165</v>
      </c>
      <c r="F10" s="35" t="s">
        <v>166</v>
      </c>
      <c r="G10" s="35" t="s">
        <v>167</v>
      </c>
      <c r="H10" s="35" t="s">
        <v>163</v>
      </c>
      <c r="I10" s="35" t="s">
        <v>164</v>
      </c>
      <c r="J10" s="35" t="s">
        <v>165</v>
      </c>
      <c r="K10" s="35" t="s">
        <v>166</v>
      </c>
      <c r="L10" s="35" t="s">
        <v>167</v>
      </c>
      <c r="M10" s="35" t="s">
        <v>163</v>
      </c>
      <c r="N10" s="35" t="s">
        <v>164</v>
      </c>
      <c r="O10" s="35" t="s">
        <v>165</v>
      </c>
      <c r="P10" s="35" t="s">
        <v>166</v>
      </c>
      <c r="Q10" s="35" t="s">
        <v>167</v>
      </c>
    </row>
    <row r="11" spans="2:17" ht="20.100000000000001" customHeight="1" thickBot="1" x14ac:dyDescent="0.25">
      <c r="B11" s="3" t="s">
        <v>22</v>
      </c>
      <c r="C11" s="19">
        <v>1346</v>
      </c>
      <c r="D11" s="19">
        <v>925</v>
      </c>
      <c r="E11" s="19">
        <v>259</v>
      </c>
      <c r="F11" s="19">
        <v>146</v>
      </c>
      <c r="G11" s="19">
        <v>16</v>
      </c>
      <c r="H11" s="19">
        <v>1</v>
      </c>
      <c r="I11" s="19">
        <v>1</v>
      </c>
      <c r="J11" s="19">
        <v>0</v>
      </c>
      <c r="K11" s="19">
        <v>0</v>
      </c>
      <c r="L11" s="19">
        <v>0</v>
      </c>
      <c r="M11" s="19">
        <v>1347</v>
      </c>
      <c r="N11" s="19">
        <v>926</v>
      </c>
      <c r="O11" s="19">
        <v>259</v>
      </c>
      <c r="P11" s="19">
        <v>146</v>
      </c>
      <c r="Q11" s="19">
        <v>16</v>
      </c>
    </row>
    <row r="12" spans="2:17" ht="20.100000000000001" customHeight="1" thickBot="1" x14ac:dyDescent="0.25">
      <c r="B12" s="4" t="s">
        <v>23</v>
      </c>
      <c r="C12" s="20">
        <v>184</v>
      </c>
      <c r="D12" s="20">
        <v>106</v>
      </c>
      <c r="E12" s="20">
        <v>64</v>
      </c>
      <c r="F12" s="20">
        <v>11</v>
      </c>
      <c r="G12" s="20">
        <v>3</v>
      </c>
      <c r="H12" s="20">
        <v>2</v>
      </c>
      <c r="I12" s="20">
        <v>1</v>
      </c>
      <c r="J12" s="20">
        <v>0</v>
      </c>
      <c r="K12" s="20">
        <v>1</v>
      </c>
      <c r="L12" s="20">
        <v>0</v>
      </c>
      <c r="M12" s="20">
        <v>186</v>
      </c>
      <c r="N12" s="20">
        <v>107</v>
      </c>
      <c r="O12" s="20">
        <v>64</v>
      </c>
      <c r="P12" s="20">
        <v>12</v>
      </c>
      <c r="Q12" s="20">
        <v>3</v>
      </c>
    </row>
    <row r="13" spans="2:17" ht="20.100000000000001" customHeight="1" thickBot="1" x14ac:dyDescent="0.25">
      <c r="B13" s="4" t="s">
        <v>24</v>
      </c>
      <c r="C13" s="20">
        <v>155</v>
      </c>
      <c r="D13" s="20">
        <v>118</v>
      </c>
      <c r="E13" s="20">
        <v>23</v>
      </c>
      <c r="F13" s="20">
        <v>13</v>
      </c>
      <c r="G13" s="20">
        <v>1</v>
      </c>
      <c r="H13" s="20">
        <v>3</v>
      </c>
      <c r="I13" s="20">
        <v>3</v>
      </c>
      <c r="J13" s="20">
        <v>0</v>
      </c>
      <c r="K13" s="20">
        <v>0</v>
      </c>
      <c r="L13" s="20">
        <v>0</v>
      </c>
      <c r="M13" s="20">
        <v>158</v>
      </c>
      <c r="N13" s="20">
        <v>121</v>
      </c>
      <c r="O13" s="20">
        <v>23</v>
      </c>
      <c r="P13" s="20">
        <v>13</v>
      </c>
      <c r="Q13" s="20">
        <v>1</v>
      </c>
    </row>
    <row r="14" spans="2:17" ht="20.100000000000001" customHeight="1" thickBot="1" x14ac:dyDescent="0.25">
      <c r="B14" s="4" t="s">
        <v>25</v>
      </c>
      <c r="C14" s="20">
        <v>243</v>
      </c>
      <c r="D14" s="20">
        <v>139</v>
      </c>
      <c r="E14" s="20">
        <v>96</v>
      </c>
      <c r="F14" s="20">
        <v>6</v>
      </c>
      <c r="G14" s="20">
        <v>2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243</v>
      </c>
      <c r="N14" s="20">
        <v>139</v>
      </c>
      <c r="O14" s="20">
        <v>96</v>
      </c>
      <c r="P14" s="20">
        <v>6</v>
      </c>
      <c r="Q14" s="20">
        <v>2</v>
      </c>
    </row>
    <row r="15" spans="2:17" ht="20.100000000000001" customHeight="1" thickBot="1" x14ac:dyDescent="0.25">
      <c r="B15" s="4" t="s">
        <v>26</v>
      </c>
      <c r="C15" s="20">
        <v>745</v>
      </c>
      <c r="D15" s="20">
        <v>534</v>
      </c>
      <c r="E15" s="20">
        <v>145</v>
      </c>
      <c r="F15" s="20">
        <v>55</v>
      </c>
      <c r="G15" s="20">
        <v>11</v>
      </c>
      <c r="H15" s="20">
        <v>4</v>
      </c>
      <c r="I15" s="20">
        <v>0</v>
      </c>
      <c r="J15" s="20">
        <v>1</v>
      </c>
      <c r="K15" s="20">
        <v>3</v>
      </c>
      <c r="L15" s="20">
        <v>0</v>
      </c>
      <c r="M15" s="20">
        <v>749</v>
      </c>
      <c r="N15" s="20">
        <v>534</v>
      </c>
      <c r="O15" s="20">
        <v>146</v>
      </c>
      <c r="P15" s="20">
        <v>58</v>
      </c>
      <c r="Q15" s="20">
        <v>11</v>
      </c>
    </row>
    <row r="16" spans="2:17" ht="20.100000000000001" customHeight="1" thickBot="1" x14ac:dyDescent="0.25">
      <c r="B16" s="4" t="s">
        <v>27</v>
      </c>
      <c r="C16" s="20">
        <v>75</v>
      </c>
      <c r="D16" s="20">
        <v>59</v>
      </c>
      <c r="E16" s="20">
        <v>8</v>
      </c>
      <c r="F16" s="20">
        <v>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75</v>
      </c>
      <c r="N16" s="20">
        <v>59</v>
      </c>
      <c r="O16" s="20">
        <v>8</v>
      </c>
      <c r="P16" s="20">
        <v>8</v>
      </c>
      <c r="Q16" s="20">
        <v>0</v>
      </c>
    </row>
    <row r="17" spans="2:17" ht="20.100000000000001" customHeight="1" thickBot="1" x14ac:dyDescent="0.25">
      <c r="B17" s="4" t="s">
        <v>28</v>
      </c>
      <c r="C17" s="20">
        <v>147</v>
      </c>
      <c r="D17" s="20">
        <v>101</v>
      </c>
      <c r="E17" s="20">
        <v>25</v>
      </c>
      <c r="F17" s="20">
        <v>19</v>
      </c>
      <c r="G17" s="20">
        <v>2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147</v>
      </c>
      <c r="N17" s="20">
        <v>101</v>
      </c>
      <c r="O17" s="20">
        <v>25</v>
      </c>
      <c r="P17" s="20">
        <v>19</v>
      </c>
      <c r="Q17" s="20">
        <v>2</v>
      </c>
    </row>
    <row r="18" spans="2:17" ht="20.100000000000001" customHeight="1" thickBot="1" x14ac:dyDescent="0.25">
      <c r="B18" s="4" t="s">
        <v>29</v>
      </c>
      <c r="C18" s="20">
        <v>253</v>
      </c>
      <c r="D18" s="20">
        <v>164</v>
      </c>
      <c r="E18" s="20">
        <v>72</v>
      </c>
      <c r="F18" s="20">
        <v>12</v>
      </c>
      <c r="G18" s="20">
        <v>5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253</v>
      </c>
      <c r="N18" s="20">
        <v>164</v>
      </c>
      <c r="O18" s="20">
        <v>72</v>
      </c>
      <c r="P18" s="20">
        <v>12</v>
      </c>
      <c r="Q18" s="20">
        <v>5</v>
      </c>
    </row>
    <row r="19" spans="2:17" ht="20.100000000000001" customHeight="1" thickBot="1" x14ac:dyDescent="0.25">
      <c r="B19" s="4" t="s">
        <v>30</v>
      </c>
      <c r="C19" s="20">
        <v>568</v>
      </c>
      <c r="D19" s="20">
        <v>323</v>
      </c>
      <c r="E19" s="20">
        <v>185</v>
      </c>
      <c r="F19" s="20">
        <v>40</v>
      </c>
      <c r="G19" s="20">
        <v>20</v>
      </c>
      <c r="H19" s="20">
        <v>4</v>
      </c>
      <c r="I19" s="20">
        <v>0</v>
      </c>
      <c r="J19" s="20">
        <v>1</v>
      </c>
      <c r="K19" s="20">
        <v>3</v>
      </c>
      <c r="L19" s="20">
        <v>0</v>
      </c>
      <c r="M19" s="20">
        <v>572</v>
      </c>
      <c r="N19" s="20">
        <v>323</v>
      </c>
      <c r="O19" s="20">
        <v>186</v>
      </c>
      <c r="P19" s="20">
        <v>43</v>
      </c>
      <c r="Q19" s="20">
        <v>20</v>
      </c>
    </row>
    <row r="20" spans="2:17" ht="20.100000000000001" customHeight="1" thickBot="1" x14ac:dyDescent="0.25">
      <c r="B20" s="4" t="s">
        <v>31</v>
      </c>
      <c r="C20" s="20">
        <v>1057</v>
      </c>
      <c r="D20" s="20">
        <v>570</v>
      </c>
      <c r="E20" s="20">
        <v>398</v>
      </c>
      <c r="F20" s="20">
        <v>63</v>
      </c>
      <c r="G20" s="20">
        <v>26</v>
      </c>
      <c r="H20" s="20">
        <v>2</v>
      </c>
      <c r="I20" s="20">
        <v>1</v>
      </c>
      <c r="J20" s="20">
        <v>1</v>
      </c>
      <c r="K20" s="20">
        <v>0</v>
      </c>
      <c r="L20" s="20">
        <v>0</v>
      </c>
      <c r="M20" s="20">
        <v>1059</v>
      </c>
      <c r="N20" s="20">
        <v>571</v>
      </c>
      <c r="O20" s="20">
        <v>399</v>
      </c>
      <c r="P20" s="20">
        <v>63</v>
      </c>
      <c r="Q20" s="20">
        <v>26</v>
      </c>
    </row>
    <row r="21" spans="2:17" ht="20.100000000000001" customHeight="1" thickBot="1" x14ac:dyDescent="0.25">
      <c r="B21" s="4" t="s">
        <v>32</v>
      </c>
      <c r="C21" s="20">
        <v>172</v>
      </c>
      <c r="D21" s="20">
        <v>143</v>
      </c>
      <c r="E21" s="20">
        <v>15</v>
      </c>
      <c r="F21" s="20">
        <v>13</v>
      </c>
      <c r="G21" s="20">
        <v>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172</v>
      </c>
      <c r="N21" s="20">
        <v>143</v>
      </c>
      <c r="O21" s="20">
        <v>15</v>
      </c>
      <c r="P21" s="20">
        <v>13</v>
      </c>
      <c r="Q21" s="20">
        <v>1</v>
      </c>
    </row>
    <row r="22" spans="2:17" ht="20.100000000000001" customHeight="1" thickBot="1" x14ac:dyDescent="0.25">
      <c r="B22" s="4" t="s">
        <v>33</v>
      </c>
      <c r="C22" s="20">
        <v>250</v>
      </c>
      <c r="D22" s="20">
        <v>178</v>
      </c>
      <c r="E22" s="20">
        <v>36</v>
      </c>
      <c r="F22" s="20">
        <v>36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250</v>
      </c>
      <c r="N22" s="20">
        <v>178</v>
      </c>
      <c r="O22" s="20">
        <v>36</v>
      </c>
      <c r="P22" s="20">
        <v>36</v>
      </c>
      <c r="Q22" s="20">
        <v>0</v>
      </c>
    </row>
    <row r="23" spans="2:17" ht="20.100000000000001" customHeight="1" thickBot="1" x14ac:dyDescent="0.25">
      <c r="B23" s="4" t="s">
        <v>34</v>
      </c>
      <c r="C23" s="20">
        <v>341</v>
      </c>
      <c r="D23" s="20">
        <v>162</v>
      </c>
      <c r="E23" s="20">
        <v>105</v>
      </c>
      <c r="F23" s="20">
        <v>49</v>
      </c>
      <c r="G23" s="20">
        <v>25</v>
      </c>
      <c r="H23" s="20">
        <v>6</v>
      </c>
      <c r="I23" s="20">
        <v>2</v>
      </c>
      <c r="J23" s="20">
        <v>2</v>
      </c>
      <c r="K23" s="20">
        <v>2</v>
      </c>
      <c r="L23" s="20">
        <v>0</v>
      </c>
      <c r="M23" s="20">
        <v>347</v>
      </c>
      <c r="N23" s="20">
        <v>164</v>
      </c>
      <c r="O23" s="20">
        <v>107</v>
      </c>
      <c r="P23" s="20">
        <v>51</v>
      </c>
      <c r="Q23" s="20">
        <v>25</v>
      </c>
    </row>
    <row r="24" spans="2:17" ht="20.100000000000001" customHeight="1" thickBot="1" x14ac:dyDescent="0.25">
      <c r="B24" s="4" t="s">
        <v>35</v>
      </c>
      <c r="C24" s="20">
        <v>447</v>
      </c>
      <c r="D24" s="20">
        <v>255</v>
      </c>
      <c r="E24" s="20">
        <v>168</v>
      </c>
      <c r="F24" s="20">
        <v>18</v>
      </c>
      <c r="G24" s="20">
        <v>6</v>
      </c>
      <c r="H24" s="20">
        <v>3</v>
      </c>
      <c r="I24" s="20">
        <v>2</v>
      </c>
      <c r="J24" s="20">
        <v>1</v>
      </c>
      <c r="K24" s="20">
        <v>0</v>
      </c>
      <c r="L24" s="20">
        <v>0</v>
      </c>
      <c r="M24" s="20">
        <v>450</v>
      </c>
      <c r="N24" s="20">
        <v>257</v>
      </c>
      <c r="O24" s="20">
        <v>169</v>
      </c>
      <c r="P24" s="20">
        <v>18</v>
      </c>
      <c r="Q24" s="20">
        <v>6</v>
      </c>
    </row>
    <row r="25" spans="2:17" ht="20.100000000000001" customHeight="1" thickBot="1" x14ac:dyDescent="0.25">
      <c r="B25" s="4" t="s">
        <v>36</v>
      </c>
      <c r="C25" s="20">
        <v>72</v>
      </c>
      <c r="D25" s="20">
        <v>29</v>
      </c>
      <c r="E25" s="20">
        <v>38</v>
      </c>
      <c r="F25" s="20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72</v>
      </c>
      <c r="N25" s="20">
        <v>29</v>
      </c>
      <c r="O25" s="20">
        <v>38</v>
      </c>
      <c r="P25" s="20">
        <v>5</v>
      </c>
      <c r="Q25" s="20">
        <v>0</v>
      </c>
    </row>
    <row r="26" spans="2:17" ht="20.100000000000001" customHeight="1" thickBot="1" x14ac:dyDescent="0.25">
      <c r="B26" s="5" t="s">
        <v>37</v>
      </c>
      <c r="C26" s="20">
        <v>272</v>
      </c>
      <c r="D26" s="20">
        <v>142</v>
      </c>
      <c r="E26" s="20">
        <v>122</v>
      </c>
      <c r="F26" s="20">
        <v>3</v>
      </c>
      <c r="G26" s="20">
        <v>5</v>
      </c>
      <c r="H26" s="20">
        <v>4</v>
      </c>
      <c r="I26" s="20">
        <v>2</v>
      </c>
      <c r="J26" s="20">
        <v>2</v>
      </c>
      <c r="K26" s="20">
        <v>0</v>
      </c>
      <c r="L26" s="20">
        <v>0</v>
      </c>
      <c r="M26" s="20">
        <v>276</v>
      </c>
      <c r="N26" s="20">
        <v>144</v>
      </c>
      <c r="O26" s="20">
        <v>124</v>
      </c>
      <c r="P26" s="20">
        <v>3</v>
      </c>
      <c r="Q26" s="20">
        <v>5</v>
      </c>
    </row>
    <row r="27" spans="2:17" ht="20.100000000000001" customHeight="1" thickBot="1" x14ac:dyDescent="0.25">
      <c r="B27" s="6" t="s">
        <v>38</v>
      </c>
      <c r="C27" s="21">
        <v>57</v>
      </c>
      <c r="D27" s="21">
        <v>35</v>
      </c>
      <c r="E27" s="21">
        <v>21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57</v>
      </c>
      <c r="N27" s="21">
        <v>35</v>
      </c>
      <c r="O27" s="21">
        <v>21</v>
      </c>
      <c r="P27" s="21">
        <v>1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6384</v>
      </c>
      <c r="D28" s="9">
        <f t="shared" ref="D28:Q28" si="0">SUM(D11:D27)</f>
        <v>3983</v>
      </c>
      <c r="E28" s="9">
        <f t="shared" si="0"/>
        <v>1780</v>
      </c>
      <c r="F28" s="9">
        <f t="shared" si="0"/>
        <v>498</v>
      </c>
      <c r="G28" s="9">
        <f t="shared" si="0"/>
        <v>123</v>
      </c>
      <c r="H28" s="9">
        <f t="shared" si="0"/>
        <v>29</v>
      </c>
      <c r="I28" s="9">
        <f t="shared" si="0"/>
        <v>12</v>
      </c>
      <c r="J28" s="9">
        <f t="shared" si="0"/>
        <v>8</v>
      </c>
      <c r="K28" s="9">
        <f t="shared" si="0"/>
        <v>9</v>
      </c>
      <c r="L28" s="9">
        <f t="shared" si="0"/>
        <v>0</v>
      </c>
      <c r="M28" s="9">
        <f t="shared" si="0"/>
        <v>6413</v>
      </c>
      <c r="N28" s="9">
        <f t="shared" si="0"/>
        <v>3995</v>
      </c>
      <c r="O28" s="9">
        <f t="shared" si="0"/>
        <v>1788</v>
      </c>
      <c r="P28" s="9">
        <f t="shared" si="0"/>
        <v>507</v>
      </c>
      <c r="Q28" s="9">
        <f t="shared" si="0"/>
        <v>123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168</v>
      </c>
      <c r="D9" s="26" t="s">
        <v>169</v>
      </c>
      <c r="E9" s="39" t="s">
        <v>170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0.87973273942093544</v>
      </c>
      <c r="D10" s="31">
        <f>('Personas Enjuiciadas'!D11+'Personas Enjuiciadas'!I11)/('Personas Enjuiciadas'!N11+'Personas Enjuiciadas'!P11)</f>
        <v>0.86380597014925375</v>
      </c>
      <c r="E10" s="31">
        <f>('Personas Enjuiciadas'!E11+'Personas Enjuiciadas'!J11)/('Personas Enjuiciadas'!O11+'Personas Enjuiciadas'!Q11)</f>
        <v>0.94181818181818178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0.91935483870967738</v>
      </c>
      <c r="D11" s="29">
        <f>('Personas Enjuiciadas'!D12+'Personas Enjuiciadas'!I12)/('Personas Enjuiciadas'!N12+'Personas Enjuiciadas'!P12)</f>
        <v>0.89915966386554624</v>
      </c>
      <c r="E11" s="29">
        <f>('Personas Enjuiciadas'!E12+'Personas Enjuiciadas'!J12)/('Personas Enjuiciadas'!O12+'Personas Enjuiciadas'!Q12)</f>
        <v>0.95522388059701491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0.91139240506329111</v>
      </c>
      <c r="D12" s="29">
        <f>('Personas Enjuiciadas'!D13+'Personas Enjuiciadas'!I13)/('Personas Enjuiciadas'!N13+'Personas Enjuiciadas'!P13)</f>
        <v>0.90298507462686572</v>
      </c>
      <c r="E12" s="29">
        <f>('Personas Enjuiciadas'!E13+'Personas Enjuiciadas'!J13)/('Personas Enjuiciadas'!O13+'Personas Enjuiciadas'!Q13)</f>
        <v>0.95833333333333337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0.96707818930041156</v>
      </c>
      <c r="D13" s="29">
        <f>('Personas Enjuiciadas'!D14+'Personas Enjuiciadas'!I14)/('Personas Enjuiciadas'!N14+'Personas Enjuiciadas'!P14)</f>
        <v>0.95862068965517244</v>
      </c>
      <c r="E13" s="29">
        <f>('Personas Enjuiciadas'!E14+'Personas Enjuiciadas'!J14)/('Personas Enjuiciadas'!O14+'Personas Enjuiciadas'!Q14)</f>
        <v>0.97959183673469385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0.90787716955941256</v>
      </c>
      <c r="D14" s="29">
        <f>('Personas Enjuiciadas'!D15+'Personas Enjuiciadas'!I15)/('Personas Enjuiciadas'!N15+'Personas Enjuiciadas'!P15)</f>
        <v>0.90202702702702697</v>
      </c>
      <c r="E14" s="29">
        <f>('Personas Enjuiciadas'!E15+'Personas Enjuiciadas'!J15)/('Personas Enjuiciadas'!O15+'Personas Enjuiciadas'!Q15)</f>
        <v>0.92993630573248409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0.89333333333333331</v>
      </c>
      <c r="D15" s="29">
        <f>('Personas Enjuiciadas'!D16+'Personas Enjuiciadas'!I16)/('Personas Enjuiciadas'!N16+'Personas Enjuiciadas'!P16)</f>
        <v>0.88059701492537312</v>
      </c>
      <c r="E15" s="29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0.8571428571428571</v>
      </c>
      <c r="D16" s="29">
        <f>('Personas Enjuiciadas'!D17+'Personas Enjuiciadas'!I17)/('Personas Enjuiciadas'!N17+'Personas Enjuiciadas'!P17)</f>
        <v>0.84166666666666667</v>
      </c>
      <c r="E16" s="29">
        <f>('Personas Enjuiciadas'!E17+'Personas Enjuiciadas'!J17)/('Personas Enjuiciadas'!O17+'Personas Enjuiciadas'!Q17)</f>
        <v>0.92592592592592593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0.93280632411067199</v>
      </c>
      <c r="D17" s="29">
        <f>('Personas Enjuiciadas'!D18+'Personas Enjuiciadas'!I18)/('Personas Enjuiciadas'!N18+'Personas Enjuiciadas'!P18)</f>
        <v>0.93181818181818177</v>
      </c>
      <c r="E17" s="29">
        <f>('Personas Enjuiciadas'!E18+'Personas Enjuiciadas'!J18)/('Personas Enjuiciadas'!O18+'Personas Enjuiciadas'!Q18)</f>
        <v>0.93506493506493504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0.8898601398601399</v>
      </c>
      <c r="D18" s="29">
        <f>('Personas Enjuiciadas'!D19+'Personas Enjuiciadas'!I19)/('Personas Enjuiciadas'!N19+'Personas Enjuiciadas'!P19)</f>
        <v>0.88251366120218577</v>
      </c>
      <c r="E18" s="29">
        <f>('Personas Enjuiciadas'!E19+'Personas Enjuiciadas'!J19)/('Personas Enjuiciadas'!O19+'Personas Enjuiciadas'!Q19)</f>
        <v>0.90291262135922334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0.91595845136921628</v>
      </c>
      <c r="D19" s="29">
        <f>('Personas Enjuiciadas'!D20+'Personas Enjuiciadas'!I20)/('Personas Enjuiciadas'!N20+'Personas Enjuiciadas'!P20)</f>
        <v>0.90063091482649837</v>
      </c>
      <c r="E19" s="29">
        <f>('Personas Enjuiciadas'!E20+'Personas Enjuiciadas'!J20)/('Personas Enjuiciadas'!O20+'Personas Enjuiciadas'!Q20)</f>
        <v>0.93882352941176472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0.91860465116279066</v>
      </c>
      <c r="D20" s="29">
        <f>('Personas Enjuiciadas'!D21+'Personas Enjuiciadas'!I21)/('Personas Enjuiciadas'!N21+'Personas Enjuiciadas'!P21)</f>
        <v>0.91666666666666663</v>
      </c>
      <c r="E20" s="29">
        <f>('Personas Enjuiciadas'!E21+'Personas Enjuiciadas'!J21)/('Personas Enjuiciadas'!O21+'Personas Enjuiciadas'!Q21)</f>
        <v>0.9375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0.85599999999999998</v>
      </c>
      <c r="D21" s="29">
        <f>('Personas Enjuiciadas'!D22+'Personas Enjuiciadas'!I22)/('Personas Enjuiciadas'!N22+'Personas Enjuiciadas'!P22)</f>
        <v>0.83177570093457942</v>
      </c>
      <c r="E21" s="29">
        <f>('Personas Enjuiciadas'!E22+'Personas Enjuiciadas'!J22)/('Personas Enjuiciadas'!O22+'Personas Enjuiciadas'!Q22)</f>
        <v>1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0.78097982708933722</v>
      </c>
      <c r="D22" s="29">
        <f>('Personas Enjuiciadas'!D23+'Personas Enjuiciadas'!I23)/('Personas Enjuiciadas'!N23+'Personas Enjuiciadas'!P23)</f>
        <v>0.76279069767441865</v>
      </c>
      <c r="E22" s="29">
        <f>('Personas Enjuiciadas'!E23+'Personas Enjuiciadas'!J23)/('Personas Enjuiciadas'!O23+'Personas Enjuiciadas'!Q23)</f>
        <v>0.81060606060606055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0.94666666666666666</v>
      </c>
      <c r="D23" s="29">
        <f>('Personas Enjuiciadas'!D24+'Personas Enjuiciadas'!I24)/('Personas Enjuiciadas'!N24+'Personas Enjuiciadas'!P24)</f>
        <v>0.93454545454545457</v>
      </c>
      <c r="E23" s="29">
        <f>('Personas Enjuiciadas'!E24+'Personas Enjuiciadas'!J24)/('Personas Enjuiciadas'!O24+'Personas Enjuiciadas'!Q24)</f>
        <v>0.96571428571428575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0.93055555555555558</v>
      </c>
      <c r="D24" s="29">
        <f>('Personas Enjuiciadas'!D25+'Personas Enjuiciadas'!I25)/('Personas Enjuiciadas'!N25+'Personas Enjuiciadas'!P25)</f>
        <v>0.8529411764705882</v>
      </c>
      <c r="E24" s="29">
        <f>('Personas Enjuiciadas'!E25+'Personas Enjuiciadas'!J25)/('Personas Enjuiciadas'!O25+'Personas Enjuiciadas'!Q25)</f>
        <v>1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0.97101449275362317</v>
      </c>
      <c r="D25" s="29">
        <f>('Personas Enjuiciadas'!D26+'Personas Enjuiciadas'!I26)/('Personas Enjuiciadas'!N26+'Personas Enjuiciadas'!P26)</f>
        <v>0.97959183673469385</v>
      </c>
      <c r="E25" s="29">
        <f>('Personas Enjuiciadas'!E26+'Personas Enjuiciadas'!J26)/('Personas Enjuiciadas'!O26+'Personas Enjuiciadas'!Q26)</f>
        <v>0.96124031007751942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0.98245614035087714</v>
      </c>
      <c r="D26" s="30">
        <f>('Personas Enjuiciadas'!D27+'Personas Enjuiciadas'!I27)/('Personas Enjuiciadas'!N27+'Personas Enjuiciadas'!P27)</f>
        <v>0.97222222222222221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0.90176204584437858</v>
      </c>
      <c r="D27" s="28">
        <f>('Personas Enjuiciadas'!D28+'Personas Enjuiciadas'!I28)/('Personas Enjuiciadas'!N28+'Personas Enjuiciadas'!P28)</f>
        <v>0.88738338516215021</v>
      </c>
      <c r="E27" s="28">
        <f>('Personas Enjuiciadas'!E28+'Personas Enjuiciadas'!J28)/('Personas Enjuiciadas'!O28+'Personas Enjuiciadas'!Q28)</f>
        <v>0.93563579277864994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0" t="s">
        <v>250</v>
      </c>
      <c r="D9" s="91"/>
      <c r="E9" s="91"/>
      <c r="F9" s="91"/>
      <c r="G9" s="66"/>
      <c r="H9" s="90" t="s">
        <v>262</v>
      </c>
      <c r="I9" s="91"/>
      <c r="J9" s="91"/>
      <c r="K9" s="91"/>
      <c r="L9" s="93"/>
    </row>
    <row r="10" spans="2:12" ht="59.25" customHeight="1" thickBot="1" x14ac:dyDescent="0.25">
      <c r="B10" s="38"/>
      <c r="C10" s="35" t="s">
        <v>171</v>
      </c>
      <c r="D10" s="35" t="s">
        <v>172</v>
      </c>
      <c r="E10" s="35" t="s">
        <v>259</v>
      </c>
      <c r="F10" s="35" t="s">
        <v>174</v>
      </c>
      <c r="G10" s="67" t="s">
        <v>256</v>
      </c>
      <c r="H10" s="63" t="s">
        <v>251</v>
      </c>
      <c r="I10" s="63" t="s">
        <v>254</v>
      </c>
      <c r="J10" s="63" t="s">
        <v>253</v>
      </c>
      <c r="K10" s="63" t="s">
        <v>252</v>
      </c>
      <c r="L10" s="35" t="s">
        <v>257</v>
      </c>
    </row>
    <row r="11" spans="2:12" ht="20.100000000000001" customHeight="1" thickBot="1" x14ac:dyDescent="0.25">
      <c r="B11" s="3" t="s">
        <v>22</v>
      </c>
      <c r="C11" s="19">
        <v>384</v>
      </c>
      <c r="D11" s="19">
        <v>261</v>
      </c>
      <c r="E11" s="19">
        <v>688</v>
      </c>
      <c r="F11" s="19">
        <v>861</v>
      </c>
      <c r="G11" s="19">
        <f>SUM(C11:F11)</f>
        <v>2194</v>
      </c>
      <c r="H11" s="19">
        <v>5</v>
      </c>
      <c r="I11" s="19">
        <v>1</v>
      </c>
      <c r="J11" s="19">
        <v>0</v>
      </c>
      <c r="K11" s="19">
        <v>0</v>
      </c>
      <c r="L11" s="19">
        <v>2200</v>
      </c>
    </row>
    <row r="12" spans="2:12" ht="20.100000000000001" customHeight="1" thickBot="1" x14ac:dyDescent="0.25">
      <c r="B12" s="4" t="s">
        <v>23</v>
      </c>
      <c r="C12" s="20">
        <v>24</v>
      </c>
      <c r="D12" s="20">
        <v>12</v>
      </c>
      <c r="E12" s="20">
        <v>92</v>
      </c>
      <c r="F12" s="20">
        <v>100</v>
      </c>
      <c r="G12" s="20">
        <f t="shared" ref="G12:G28" si="0">SUM(C12:F12)</f>
        <v>228</v>
      </c>
      <c r="H12" s="20">
        <v>0</v>
      </c>
      <c r="I12" s="20">
        <v>2</v>
      </c>
      <c r="J12" s="20">
        <v>3</v>
      </c>
      <c r="K12" s="20">
        <v>4</v>
      </c>
      <c r="L12" s="20">
        <v>237</v>
      </c>
    </row>
    <row r="13" spans="2:12" ht="20.100000000000001" customHeight="1" thickBot="1" x14ac:dyDescent="0.25">
      <c r="B13" s="4" t="s">
        <v>24</v>
      </c>
      <c r="C13" s="20">
        <v>46</v>
      </c>
      <c r="D13" s="20">
        <v>37</v>
      </c>
      <c r="E13" s="20">
        <v>74</v>
      </c>
      <c r="F13" s="20">
        <v>85</v>
      </c>
      <c r="G13" s="20">
        <f t="shared" si="0"/>
        <v>242</v>
      </c>
      <c r="H13" s="20">
        <v>2</v>
      </c>
      <c r="I13" s="20">
        <v>0</v>
      </c>
      <c r="J13" s="20">
        <v>1</v>
      </c>
      <c r="K13" s="20">
        <v>0</v>
      </c>
      <c r="L13" s="20">
        <v>245</v>
      </c>
    </row>
    <row r="14" spans="2:12" ht="20.100000000000001" customHeight="1" thickBot="1" x14ac:dyDescent="0.25">
      <c r="B14" s="4" t="s">
        <v>25</v>
      </c>
      <c r="C14" s="20">
        <v>72</v>
      </c>
      <c r="D14" s="20">
        <v>53</v>
      </c>
      <c r="E14" s="20">
        <v>116</v>
      </c>
      <c r="F14" s="20">
        <v>118</v>
      </c>
      <c r="G14" s="20">
        <f t="shared" si="0"/>
        <v>359</v>
      </c>
      <c r="H14" s="20">
        <v>0</v>
      </c>
      <c r="I14" s="20">
        <v>0</v>
      </c>
      <c r="J14" s="20">
        <v>0</v>
      </c>
      <c r="K14" s="20">
        <v>0</v>
      </c>
      <c r="L14" s="20">
        <v>359</v>
      </c>
    </row>
    <row r="15" spans="2:12" ht="20.100000000000001" customHeight="1" thickBot="1" x14ac:dyDescent="0.25">
      <c r="B15" s="4" t="s">
        <v>26</v>
      </c>
      <c r="C15" s="20">
        <v>60</v>
      </c>
      <c r="D15" s="20">
        <v>40</v>
      </c>
      <c r="E15" s="20">
        <v>122</v>
      </c>
      <c r="F15" s="20">
        <v>222</v>
      </c>
      <c r="G15" s="20">
        <f t="shared" si="0"/>
        <v>444</v>
      </c>
      <c r="H15" s="20">
        <v>0</v>
      </c>
      <c r="I15" s="20">
        <v>0</v>
      </c>
      <c r="J15" s="20">
        <v>0</v>
      </c>
      <c r="K15" s="20">
        <v>4</v>
      </c>
      <c r="L15" s="20">
        <v>448</v>
      </c>
    </row>
    <row r="16" spans="2:12" ht="20.100000000000001" customHeight="1" thickBot="1" x14ac:dyDescent="0.25">
      <c r="B16" s="4" t="s">
        <v>27</v>
      </c>
      <c r="C16" s="20">
        <v>22</v>
      </c>
      <c r="D16" s="20">
        <v>10</v>
      </c>
      <c r="E16" s="20">
        <v>30</v>
      </c>
      <c r="F16" s="20">
        <v>50</v>
      </c>
      <c r="G16" s="20">
        <f t="shared" si="0"/>
        <v>112</v>
      </c>
      <c r="H16" s="20">
        <v>2</v>
      </c>
      <c r="I16" s="20">
        <v>0</v>
      </c>
      <c r="J16" s="20">
        <v>0</v>
      </c>
      <c r="K16" s="20">
        <v>0</v>
      </c>
      <c r="L16" s="20">
        <v>114</v>
      </c>
    </row>
    <row r="17" spans="2:12" ht="20.100000000000001" customHeight="1" thickBot="1" x14ac:dyDescent="0.25">
      <c r="B17" s="4" t="s">
        <v>28</v>
      </c>
      <c r="C17" s="20">
        <v>79</v>
      </c>
      <c r="D17" s="20">
        <v>33</v>
      </c>
      <c r="E17" s="20">
        <v>124</v>
      </c>
      <c r="F17" s="20">
        <v>188</v>
      </c>
      <c r="G17" s="20">
        <f t="shared" si="0"/>
        <v>424</v>
      </c>
      <c r="H17" s="20">
        <v>1</v>
      </c>
      <c r="I17" s="20">
        <v>0</v>
      </c>
      <c r="J17" s="20">
        <v>2</v>
      </c>
      <c r="K17" s="20">
        <v>0</v>
      </c>
      <c r="L17" s="20">
        <v>427</v>
      </c>
    </row>
    <row r="18" spans="2:12" ht="20.100000000000001" customHeight="1" thickBot="1" x14ac:dyDescent="0.25">
      <c r="B18" s="4" t="s">
        <v>29</v>
      </c>
      <c r="C18" s="20">
        <v>94</v>
      </c>
      <c r="D18" s="20">
        <v>52</v>
      </c>
      <c r="E18" s="20">
        <v>111</v>
      </c>
      <c r="F18" s="20">
        <v>201</v>
      </c>
      <c r="G18" s="20">
        <f t="shared" si="0"/>
        <v>458</v>
      </c>
      <c r="H18" s="20">
        <v>0</v>
      </c>
      <c r="I18" s="20">
        <v>0</v>
      </c>
      <c r="J18" s="20">
        <v>0</v>
      </c>
      <c r="K18" s="20">
        <v>0</v>
      </c>
      <c r="L18" s="20">
        <v>458</v>
      </c>
    </row>
    <row r="19" spans="2:12" ht="20.100000000000001" customHeight="1" thickBot="1" x14ac:dyDescent="0.25">
      <c r="B19" s="4" t="s">
        <v>30</v>
      </c>
      <c r="C19" s="20">
        <v>275</v>
      </c>
      <c r="D19" s="20">
        <v>146</v>
      </c>
      <c r="E19" s="20">
        <v>496</v>
      </c>
      <c r="F19" s="20">
        <v>608</v>
      </c>
      <c r="G19" s="20">
        <f t="shared" si="0"/>
        <v>1525</v>
      </c>
      <c r="H19" s="20">
        <v>1</v>
      </c>
      <c r="I19" s="20">
        <v>0</v>
      </c>
      <c r="J19" s="20">
        <v>0</v>
      </c>
      <c r="K19" s="20">
        <v>9</v>
      </c>
      <c r="L19" s="20">
        <v>1535</v>
      </c>
    </row>
    <row r="20" spans="2:12" ht="20.100000000000001" customHeight="1" thickBot="1" x14ac:dyDescent="0.25">
      <c r="B20" s="4" t="s">
        <v>31</v>
      </c>
      <c r="C20" s="20">
        <v>195</v>
      </c>
      <c r="D20" s="20">
        <v>176</v>
      </c>
      <c r="E20" s="20">
        <v>480</v>
      </c>
      <c r="F20" s="20">
        <v>628</v>
      </c>
      <c r="G20" s="20">
        <f t="shared" si="0"/>
        <v>1479</v>
      </c>
      <c r="H20" s="20">
        <v>7</v>
      </c>
      <c r="I20" s="20">
        <v>1</v>
      </c>
      <c r="J20" s="20">
        <v>0</v>
      </c>
      <c r="K20" s="20">
        <v>0</v>
      </c>
      <c r="L20" s="20">
        <v>1487</v>
      </c>
    </row>
    <row r="21" spans="2:12" ht="20.100000000000001" customHeight="1" thickBot="1" x14ac:dyDescent="0.25">
      <c r="B21" s="4" t="s">
        <v>32</v>
      </c>
      <c r="C21" s="20">
        <v>47</v>
      </c>
      <c r="D21" s="20">
        <v>21</v>
      </c>
      <c r="E21" s="20">
        <v>72</v>
      </c>
      <c r="F21" s="20">
        <v>117</v>
      </c>
      <c r="G21" s="20">
        <f t="shared" si="0"/>
        <v>257</v>
      </c>
      <c r="H21" s="20">
        <v>8</v>
      </c>
      <c r="I21" s="20">
        <v>2</v>
      </c>
      <c r="J21" s="20">
        <v>5</v>
      </c>
      <c r="K21" s="20">
        <v>7</v>
      </c>
      <c r="L21" s="20">
        <v>279</v>
      </c>
    </row>
    <row r="22" spans="2:12" ht="20.100000000000001" customHeight="1" thickBot="1" x14ac:dyDescent="0.25">
      <c r="B22" s="4" t="s">
        <v>33</v>
      </c>
      <c r="C22" s="20">
        <v>94</v>
      </c>
      <c r="D22" s="20">
        <v>36</v>
      </c>
      <c r="E22" s="20">
        <v>136</v>
      </c>
      <c r="F22" s="20">
        <v>220</v>
      </c>
      <c r="G22" s="20">
        <f t="shared" si="0"/>
        <v>486</v>
      </c>
      <c r="H22" s="20">
        <v>6</v>
      </c>
      <c r="I22" s="20">
        <v>0</v>
      </c>
      <c r="J22" s="20">
        <v>0</v>
      </c>
      <c r="K22" s="20">
        <v>0</v>
      </c>
      <c r="L22" s="20">
        <v>492</v>
      </c>
    </row>
    <row r="23" spans="2:12" ht="20.100000000000001" customHeight="1" thickBot="1" x14ac:dyDescent="0.25">
      <c r="B23" s="4" t="s">
        <v>34</v>
      </c>
      <c r="C23" s="20">
        <v>215</v>
      </c>
      <c r="D23" s="20">
        <v>131</v>
      </c>
      <c r="E23" s="20">
        <v>527</v>
      </c>
      <c r="F23" s="20">
        <v>600</v>
      </c>
      <c r="G23" s="20">
        <f t="shared" si="0"/>
        <v>1473</v>
      </c>
      <c r="H23" s="20">
        <v>1</v>
      </c>
      <c r="I23" s="20">
        <v>0</v>
      </c>
      <c r="J23" s="20">
        <v>0</v>
      </c>
      <c r="K23" s="20">
        <v>2</v>
      </c>
      <c r="L23" s="20">
        <v>1476</v>
      </c>
    </row>
    <row r="24" spans="2:12" ht="20.100000000000001" customHeight="1" thickBot="1" x14ac:dyDescent="0.25">
      <c r="B24" s="4" t="s">
        <v>35</v>
      </c>
      <c r="C24" s="20">
        <v>78</v>
      </c>
      <c r="D24" s="20">
        <v>47</v>
      </c>
      <c r="E24" s="20">
        <v>142</v>
      </c>
      <c r="F24" s="20">
        <v>164</v>
      </c>
      <c r="G24" s="20">
        <f t="shared" si="0"/>
        <v>431</v>
      </c>
      <c r="H24" s="20">
        <v>0</v>
      </c>
      <c r="I24" s="20">
        <v>2</v>
      </c>
      <c r="J24" s="20">
        <v>0</v>
      </c>
      <c r="K24" s="20">
        <v>0</v>
      </c>
      <c r="L24" s="20">
        <v>433</v>
      </c>
    </row>
    <row r="25" spans="2:12" ht="20.100000000000001" customHeight="1" thickBot="1" x14ac:dyDescent="0.25">
      <c r="B25" s="4" t="s">
        <v>36</v>
      </c>
      <c r="C25" s="20">
        <v>7</v>
      </c>
      <c r="D25" s="20">
        <v>15</v>
      </c>
      <c r="E25" s="20">
        <v>48</v>
      </c>
      <c r="F25" s="20">
        <v>30</v>
      </c>
      <c r="G25" s="20">
        <f t="shared" si="0"/>
        <v>100</v>
      </c>
      <c r="H25" s="20">
        <v>3</v>
      </c>
      <c r="I25" s="20">
        <v>0</v>
      </c>
      <c r="J25" s="20">
        <v>0</v>
      </c>
      <c r="K25" s="20">
        <v>0</v>
      </c>
      <c r="L25" s="20">
        <v>103</v>
      </c>
    </row>
    <row r="26" spans="2:12" ht="20.100000000000001" customHeight="1" thickBot="1" x14ac:dyDescent="0.25">
      <c r="B26" s="5" t="s">
        <v>37</v>
      </c>
      <c r="C26" s="20">
        <v>48</v>
      </c>
      <c r="D26" s="20">
        <v>23</v>
      </c>
      <c r="E26" s="20">
        <v>88</v>
      </c>
      <c r="F26" s="20">
        <v>116</v>
      </c>
      <c r="G26" s="20">
        <f t="shared" si="0"/>
        <v>275</v>
      </c>
      <c r="H26" s="20">
        <v>0</v>
      </c>
      <c r="I26" s="20">
        <v>0</v>
      </c>
      <c r="J26" s="20">
        <v>0</v>
      </c>
      <c r="K26" s="20">
        <v>3</v>
      </c>
      <c r="L26" s="20">
        <v>278</v>
      </c>
    </row>
    <row r="27" spans="2:12" ht="20.100000000000001" customHeight="1" thickBot="1" x14ac:dyDescent="0.25">
      <c r="B27" s="6" t="s">
        <v>38</v>
      </c>
      <c r="C27" s="21">
        <v>16</v>
      </c>
      <c r="D27" s="21">
        <v>2</v>
      </c>
      <c r="E27" s="21">
        <v>59</v>
      </c>
      <c r="F27" s="21">
        <v>20</v>
      </c>
      <c r="G27" s="21">
        <f t="shared" si="0"/>
        <v>97</v>
      </c>
      <c r="H27" s="21">
        <v>0</v>
      </c>
      <c r="I27" s="21">
        <v>1</v>
      </c>
      <c r="J27" s="21">
        <v>6</v>
      </c>
      <c r="K27" s="21">
        <v>0</v>
      </c>
      <c r="L27" s="21">
        <v>104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1756</v>
      </c>
      <c r="D28" s="9">
        <f t="shared" si="1"/>
        <v>1095</v>
      </c>
      <c r="E28" s="9">
        <f t="shared" si="1"/>
        <v>3405</v>
      </c>
      <c r="F28" s="9">
        <f t="shared" si="1"/>
        <v>4328</v>
      </c>
      <c r="G28" s="9">
        <f t="shared" si="0"/>
        <v>10584</v>
      </c>
      <c r="H28" s="9">
        <f t="shared" si="1"/>
        <v>36</v>
      </c>
      <c r="I28" s="9">
        <f t="shared" si="1"/>
        <v>9</v>
      </c>
      <c r="J28" s="9">
        <f t="shared" si="1"/>
        <v>17</v>
      </c>
      <c r="K28" s="9">
        <f t="shared" si="1"/>
        <v>29</v>
      </c>
      <c r="L28" s="9">
        <f t="shared" si="1"/>
        <v>10675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0" t="s">
        <v>258</v>
      </c>
      <c r="D31" s="91"/>
      <c r="E31" s="91"/>
      <c r="F31" s="91"/>
      <c r="G31" s="91"/>
      <c r="H31" s="91"/>
      <c r="I31" s="91"/>
      <c r="J31" s="91"/>
    </row>
    <row r="32" spans="2:12" ht="71.25" x14ac:dyDescent="0.2">
      <c r="C32" s="35" t="s">
        <v>171</v>
      </c>
      <c r="D32" s="35" t="s">
        <v>172</v>
      </c>
      <c r="E32" s="35" t="s">
        <v>173</v>
      </c>
      <c r="F32" s="35" t="s">
        <v>174</v>
      </c>
      <c r="G32" s="63" t="s">
        <v>251</v>
      </c>
      <c r="H32" s="63" t="s">
        <v>254</v>
      </c>
      <c r="I32" s="63" t="s">
        <v>253</v>
      </c>
      <c r="J32" s="63" t="s">
        <v>252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0.17454545454545456</v>
      </c>
      <c r="D33" s="31">
        <f t="shared" si="2"/>
        <v>0.11863636363636364</v>
      </c>
      <c r="E33" s="31">
        <f t="shared" si="2"/>
        <v>0.31272727272727274</v>
      </c>
      <c r="F33" s="31">
        <f t="shared" si="2"/>
        <v>0.39136363636363636</v>
      </c>
      <c r="G33" s="31">
        <f>IF(H11=0,"-",H11/$L11)</f>
        <v>2.2727272727272726E-3</v>
      </c>
      <c r="H33" s="31">
        <f t="shared" ref="H33:J33" si="3">IF(I11=0,"-",I11/$L11)</f>
        <v>4.5454545454545455E-4</v>
      </c>
      <c r="I33" s="31" t="str">
        <f t="shared" si="3"/>
        <v>-</v>
      </c>
      <c r="J33" s="31" t="str">
        <f t="shared" si="3"/>
        <v>-</v>
      </c>
    </row>
    <row r="34" spans="2:10" ht="20.100000000000001" customHeight="1" thickBot="1" x14ac:dyDescent="0.25">
      <c r="B34" s="4" t="s">
        <v>23</v>
      </c>
      <c r="C34" s="29">
        <f t="shared" si="2"/>
        <v>0.10126582278481013</v>
      </c>
      <c r="D34" s="29">
        <f t="shared" si="2"/>
        <v>5.0632911392405063E-2</v>
      </c>
      <c r="E34" s="29">
        <f t="shared" si="2"/>
        <v>0.3881856540084388</v>
      </c>
      <c r="F34" s="29">
        <f t="shared" si="2"/>
        <v>0.4219409282700422</v>
      </c>
      <c r="G34" s="29" t="str">
        <f t="shared" ref="G34:J34" si="4">IF(H12=0,"-",H12/$L12)</f>
        <v>-</v>
      </c>
      <c r="H34" s="29">
        <f t="shared" si="4"/>
        <v>8.4388185654008432E-3</v>
      </c>
      <c r="I34" s="29">
        <f t="shared" si="4"/>
        <v>1.2658227848101266E-2</v>
      </c>
      <c r="J34" s="29">
        <f t="shared" si="4"/>
        <v>1.6877637130801686E-2</v>
      </c>
    </row>
    <row r="35" spans="2:10" ht="20.100000000000001" customHeight="1" thickBot="1" x14ac:dyDescent="0.25">
      <c r="B35" s="4" t="s">
        <v>24</v>
      </c>
      <c r="C35" s="29">
        <f t="shared" si="2"/>
        <v>0.18775510204081633</v>
      </c>
      <c r="D35" s="29">
        <f t="shared" si="2"/>
        <v>0.15102040816326531</v>
      </c>
      <c r="E35" s="29">
        <f t="shared" si="2"/>
        <v>0.30204081632653063</v>
      </c>
      <c r="F35" s="29">
        <f t="shared" si="2"/>
        <v>0.34693877551020408</v>
      </c>
      <c r="G35" s="29">
        <f t="shared" ref="G35:J35" si="5">IF(H13=0,"-",H13/$L13)</f>
        <v>8.1632653061224497E-3</v>
      </c>
      <c r="H35" s="29" t="str">
        <f t="shared" si="5"/>
        <v>-</v>
      </c>
      <c r="I35" s="29">
        <f t="shared" si="5"/>
        <v>4.0816326530612249E-3</v>
      </c>
      <c r="J35" s="29" t="str">
        <f t="shared" si="5"/>
        <v>-</v>
      </c>
    </row>
    <row r="36" spans="2:10" ht="20.100000000000001" customHeight="1" thickBot="1" x14ac:dyDescent="0.25">
      <c r="B36" s="4" t="s">
        <v>25</v>
      </c>
      <c r="C36" s="29">
        <f t="shared" si="2"/>
        <v>0.20055710306406685</v>
      </c>
      <c r="D36" s="29">
        <f t="shared" si="2"/>
        <v>0.14763231197771587</v>
      </c>
      <c r="E36" s="29">
        <f t="shared" si="2"/>
        <v>0.32311977715877438</v>
      </c>
      <c r="F36" s="29">
        <f t="shared" si="2"/>
        <v>0.32869080779944287</v>
      </c>
      <c r="G36" s="29" t="str">
        <f t="shared" ref="G36:J36" si="6">IF(H14=0,"-",H14/$L14)</f>
        <v>-</v>
      </c>
      <c r="H36" s="29" t="str">
        <f t="shared" si="6"/>
        <v>-</v>
      </c>
      <c r="I36" s="29" t="str">
        <f t="shared" si="6"/>
        <v>-</v>
      </c>
      <c r="J36" s="29" t="str">
        <f t="shared" si="6"/>
        <v>-</v>
      </c>
    </row>
    <row r="37" spans="2:10" ht="20.100000000000001" customHeight="1" thickBot="1" x14ac:dyDescent="0.25">
      <c r="B37" s="4" t="s">
        <v>26</v>
      </c>
      <c r="C37" s="29">
        <f t="shared" si="2"/>
        <v>0.13392857142857142</v>
      </c>
      <c r="D37" s="29">
        <f t="shared" si="2"/>
        <v>8.9285714285714288E-2</v>
      </c>
      <c r="E37" s="29">
        <f t="shared" si="2"/>
        <v>0.27232142857142855</v>
      </c>
      <c r="F37" s="29">
        <f t="shared" si="2"/>
        <v>0.4955357142857143</v>
      </c>
      <c r="G37" s="29" t="str">
        <f t="shared" ref="G37:J37" si="7">IF(H15=0,"-",H15/$L15)</f>
        <v>-</v>
      </c>
      <c r="H37" s="29" t="str">
        <f t="shared" si="7"/>
        <v>-</v>
      </c>
      <c r="I37" s="29" t="str">
        <f t="shared" si="7"/>
        <v>-</v>
      </c>
      <c r="J37" s="29">
        <f t="shared" si="7"/>
        <v>8.9285714285714281E-3</v>
      </c>
    </row>
    <row r="38" spans="2:10" ht="20.100000000000001" customHeight="1" thickBot="1" x14ac:dyDescent="0.25">
      <c r="B38" s="4" t="s">
        <v>27</v>
      </c>
      <c r="C38" s="29">
        <f t="shared" si="2"/>
        <v>0.19298245614035087</v>
      </c>
      <c r="D38" s="29">
        <f t="shared" si="2"/>
        <v>8.771929824561403E-2</v>
      </c>
      <c r="E38" s="29">
        <f t="shared" si="2"/>
        <v>0.26315789473684209</v>
      </c>
      <c r="F38" s="29">
        <f t="shared" si="2"/>
        <v>0.43859649122807015</v>
      </c>
      <c r="G38" s="29">
        <f t="shared" ref="G38:J38" si="8">IF(H16=0,"-",H16/$L16)</f>
        <v>1.7543859649122806E-2</v>
      </c>
      <c r="H38" s="29" t="str">
        <f t="shared" si="8"/>
        <v>-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0.18501170960187355</v>
      </c>
      <c r="D39" s="29">
        <f t="shared" si="2"/>
        <v>7.7283372365339581E-2</v>
      </c>
      <c r="E39" s="29">
        <f t="shared" si="2"/>
        <v>0.29039812646370022</v>
      </c>
      <c r="F39" s="29">
        <f t="shared" si="2"/>
        <v>0.44028103044496486</v>
      </c>
      <c r="G39" s="29">
        <f t="shared" ref="G39:J39" si="9">IF(H17=0,"-",H17/$L17)</f>
        <v>2.34192037470726E-3</v>
      </c>
      <c r="H39" s="29" t="str">
        <f t="shared" si="9"/>
        <v>-</v>
      </c>
      <c r="I39" s="29">
        <f t="shared" si="9"/>
        <v>4.6838407494145199E-3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0.20524017467248909</v>
      </c>
      <c r="D40" s="29">
        <f t="shared" si="2"/>
        <v>0.11353711790393013</v>
      </c>
      <c r="E40" s="29">
        <f t="shared" si="2"/>
        <v>0.2423580786026201</v>
      </c>
      <c r="F40" s="29">
        <f t="shared" si="2"/>
        <v>0.43886462882096072</v>
      </c>
      <c r="G40" s="29" t="str">
        <f t="shared" ref="G40:J40" si="10">IF(H18=0,"-",H18/$L18)</f>
        <v>-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0.17915309446254071</v>
      </c>
      <c r="D41" s="29">
        <f t="shared" si="2"/>
        <v>9.5114006514657984E-2</v>
      </c>
      <c r="E41" s="29">
        <f t="shared" si="2"/>
        <v>0.32312703583061891</v>
      </c>
      <c r="F41" s="29">
        <f t="shared" si="2"/>
        <v>0.39609120521172636</v>
      </c>
      <c r="G41" s="29">
        <f t="shared" ref="G41:J41" si="11">IF(H19=0,"-",H19/$L19)</f>
        <v>6.5146579804560263E-4</v>
      </c>
      <c r="H41" s="29" t="str">
        <f t="shared" si="11"/>
        <v>-</v>
      </c>
      <c r="I41" s="29" t="str">
        <f t="shared" si="11"/>
        <v>-</v>
      </c>
      <c r="J41" s="29">
        <f t="shared" si="11"/>
        <v>5.8631921824104233E-3</v>
      </c>
    </row>
    <row r="42" spans="2:10" ht="20.100000000000001" customHeight="1" thickBot="1" x14ac:dyDescent="0.25">
      <c r="B42" s="4" t="s">
        <v>31</v>
      </c>
      <c r="C42" s="29">
        <f t="shared" si="2"/>
        <v>0.13113651647612642</v>
      </c>
      <c r="D42" s="29">
        <f t="shared" si="2"/>
        <v>0.1183591123066577</v>
      </c>
      <c r="E42" s="29">
        <f t="shared" si="2"/>
        <v>0.32279757901815737</v>
      </c>
      <c r="F42" s="29">
        <f t="shared" si="2"/>
        <v>0.42232683254875586</v>
      </c>
      <c r="G42" s="29">
        <f t="shared" ref="G42:J42" si="12">IF(H20=0,"-",H20/$L20)</f>
        <v>4.707464694014795E-3</v>
      </c>
      <c r="H42" s="29">
        <f t="shared" si="12"/>
        <v>6.7249495628782783E-4</v>
      </c>
      <c r="I42" s="29" t="str">
        <f t="shared" si="12"/>
        <v>-</v>
      </c>
      <c r="J42" s="29" t="str">
        <f t="shared" si="12"/>
        <v>-</v>
      </c>
    </row>
    <row r="43" spans="2:10" ht="20.100000000000001" customHeight="1" thickBot="1" x14ac:dyDescent="0.25">
      <c r="B43" s="4" t="s">
        <v>32</v>
      </c>
      <c r="C43" s="29">
        <f t="shared" si="2"/>
        <v>0.16845878136200718</v>
      </c>
      <c r="D43" s="29">
        <f t="shared" si="2"/>
        <v>7.5268817204301078E-2</v>
      </c>
      <c r="E43" s="29">
        <f t="shared" si="2"/>
        <v>0.25806451612903225</v>
      </c>
      <c r="F43" s="29">
        <f t="shared" si="2"/>
        <v>0.41935483870967744</v>
      </c>
      <c r="G43" s="29">
        <f t="shared" ref="G43:J43" si="13">IF(H21=0,"-",H21/$L21)</f>
        <v>2.8673835125448029E-2</v>
      </c>
      <c r="H43" s="29">
        <f t="shared" si="13"/>
        <v>7.1684587813620072E-3</v>
      </c>
      <c r="I43" s="29">
        <f t="shared" si="13"/>
        <v>1.7921146953405017E-2</v>
      </c>
      <c r="J43" s="29">
        <f t="shared" si="13"/>
        <v>2.5089605734767026E-2</v>
      </c>
    </row>
    <row r="44" spans="2:10" ht="20.100000000000001" customHeight="1" thickBot="1" x14ac:dyDescent="0.25">
      <c r="B44" s="4" t="s">
        <v>33</v>
      </c>
      <c r="C44" s="29">
        <f t="shared" si="2"/>
        <v>0.1910569105691057</v>
      </c>
      <c r="D44" s="29">
        <f t="shared" si="2"/>
        <v>7.3170731707317069E-2</v>
      </c>
      <c r="E44" s="29">
        <f t="shared" si="2"/>
        <v>0.27642276422764228</v>
      </c>
      <c r="F44" s="29">
        <f t="shared" si="2"/>
        <v>0.44715447154471544</v>
      </c>
      <c r="G44" s="29">
        <f t="shared" ref="G44:J44" si="14">IF(H22=0,"-",H22/$L22)</f>
        <v>1.2195121951219513E-2</v>
      </c>
      <c r="H44" s="29" t="str">
        <f t="shared" si="14"/>
        <v>-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0.14566395663956638</v>
      </c>
      <c r="D45" s="29">
        <f t="shared" si="2"/>
        <v>8.8753387533875336E-2</v>
      </c>
      <c r="E45" s="29">
        <f t="shared" si="2"/>
        <v>0.35704607046070463</v>
      </c>
      <c r="F45" s="29">
        <f t="shared" si="2"/>
        <v>0.4065040650406504</v>
      </c>
      <c r="G45" s="29">
        <f t="shared" ref="G45:J45" si="15">IF(H23=0,"-",H23/$L23)</f>
        <v>6.7750677506775068E-4</v>
      </c>
      <c r="H45" s="29" t="str">
        <f t="shared" si="15"/>
        <v>-</v>
      </c>
      <c r="I45" s="29" t="str">
        <f t="shared" si="15"/>
        <v>-</v>
      </c>
      <c r="J45" s="29">
        <f t="shared" si="15"/>
        <v>1.3550135501355014E-3</v>
      </c>
    </row>
    <row r="46" spans="2:10" ht="20.100000000000001" customHeight="1" thickBot="1" x14ac:dyDescent="0.25">
      <c r="B46" s="4" t="s">
        <v>35</v>
      </c>
      <c r="C46" s="29">
        <f t="shared" si="2"/>
        <v>0.18013856812933027</v>
      </c>
      <c r="D46" s="29">
        <f t="shared" si="2"/>
        <v>0.10854503464203233</v>
      </c>
      <c r="E46" s="29">
        <f t="shared" si="2"/>
        <v>0.32794457274826788</v>
      </c>
      <c r="F46" s="29">
        <f t="shared" si="2"/>
        <v>0.3787528868360277</v>
      </c>
      <c r="G46" s="29" t="str">
        <f t="shared" ref="G46:J46" si="16">IF(H24=0,"-",H24/$L24)</f>
        <v>-</v>
      </c>
      <c r="H46" s="29">
        <f t="shared" si="16"/>
        <v>4.6189376443418013E-3</v>
      </c>
      <c r="I46" s="29" t="str">
        <f t="shared" si="16"/>
        <v>-</v>
      </c>
      <c r="J46" s="29" t="str">
        <f t="shared" si="16"/>
        <v>-</v>
      </c>
    </row>
    <row r="47" spans="2:10" ht="20.100000000000001" customHeight="1" thickBot="1" x14ac:dyDescent="0.25">
      <c r="B47" s="4" t="s">
        <v>36</v>
      </c>
      <c r="C47" s="29">
        <f t="shared" si="2"/>
        <v>6.7961165048543687E-2</v>
      </c>
      <c r="D47" s="29">
        <f t="shared" si="2"/>
        <v>0.14563106796116504</v>
      </c>
      <c r="E47" s="29">
        <f t="shared" si="2"/>
        <v>0.46601941747572817</v>
      </c>
      <c r="F47" s="29">
        <f t="shared" si="2"/>
        <v>0.29126213592233008</v>
      </c>
      <c r="G47" s="29">
        <f t="shared" ref="G47:J47" si="17">IF(H25=0,"-",H25/$L25)</f>
        <v>2.9126213592233011E-2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0.17266187050359713</v>
      </c>
      <c r="D48" s="29">
        <f t="shared" si="2"/>
        <v>8.2733812949640287E-2</v>
      </c>
      <c r="E48" s="29">
        <f t="shared" si="2"/>
        <v>0.31654676258992803</v>
      </c>
      <c r="F48" s="29">
        <f t="shared" si="2"/>
        <v>0.41726618705035973</v>
      </c>
      <c r="G48" s="29" t="str">
        <f t="shared" ref="G48:J48" si="18">IF(H26=0,"-",H26/$L26)</f>
        <v>-</v>
      </c>
      <c r="H48" s="29" t="str">
        <f t="shared" si="18"/>
        <v>-</v>
      </c>
      <c r="I48" s="29" t="str">
        <f t="shared" si="18"/>
        <v>-</v>
      </c>
      <c r="J48" s="29">
        <f t="shared" si="18"/>
        <v>1.0791366906474821E-2</v>
      </c>
    </row>
    <row r="49" spans="2:10" ht="20.100000000000001" customHeight="1" thickBot="1" x14ac:dyDescent="0.25">
      <c r="B49" s="6" t="s">
        <v>38</v>
      </c>
      <c r="C49" s="30">
        <f t="shared" si="2"/>
        <v>0.15384615384615385</v>
      </c>
      <c r="D49" s="30">
        <f t="shared" si="2"/>
        <v>1.9230769230769232E-2</v>
      </c>
      <c r="E49" s="30">
        <f t="shared" si="2"/>
        <v>0.56730769230769229</v>
      </c>
      <c r="F49" s="30">
        <f t="shared" si="2"/>
        <v>0.19230769230769232</v>
      </c>
      <c r="G49" s="30" t="str">
        <f t="shared" ref="G49:J49" si="19">IF(H27=0,"-",H27/$L27)</f>
        <v>-</v>
      </c>
      <c r="H49" s="30">
        <f t="shared" si="19"/>
        <v>9.6153846153846159E-3</v>
      </c>
      <c r="I49" s="30">
        <f t="shared" si="19"/>
        <v>5.7692307692307696E-2</v>
      </c>
      <c r="J49" s="30" t="str">
        <f t="shared" si="19"/>
        <v>-</v>
      </c>
    </row>
    <row r="50" spans="2:10" ht="20.100000000000001" customHeight="1" thickBot="1" x14ac:dyDescent="0.25">
      <c r="B50" s="7" t="s">
        <v>39</v>
      </c>
      <c r="C50" s="28">
        <f t="shared" si="2"/>
        <v>0.16449648711943793</v>
      </c>
      <c r="D50" s="28">
        <f t="shared" si="2"/>
        <v>0.10257611241217798</v>
      </c>
      <c r="E50" s="28">
        <f t="shared" si="2"/>
        <v>0.3189695550351288</v>
      </c>
      <c r="F50" s="28">
        <f t="shared" si="2"/>
        <v>0.40543325526932084</v>
      </c>
      <c r="G50" s="28">
        <f t="shared" ref="G50:J50" si="20">IF(H28=0,"-",H28/$L28)</f>
        <v>3.3723653395784543E-3</v>
      </c>
      <c r="H50" s="28">
        <f t="shared" si="20"/>
        <v>8.4309133489461358E-4</v>
      </c>
      <c r="I50" s="28">
        <f t="shared" si="20"/>
        <v>1.5925058548009368E-3</v>
      </c>
      <c r="J50" s="28">
        <f t="shared" si="20"/>
        <v>2.7166276346604215E-3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3" t="s">
        <v>40</v>
      </c>
      <c r="D9" s="73"/>
      <c r="E9" s="73"/>
      <c r="F9" s="73"/>
      <c r="G9" s="73"/>
      <c r="H9" s="74"/>
      <c r="I9" s="75" t="s">
        <v>41</v>
      </c>
      <c r="J9" s="73"/>
      <c r="K9" s="73"/>
      <c r="L9" s="73"/>
      <c r="M9" s="73"/>
      <c r="N9" s="74"/>
      <c r="O9" s="75" t="s">
        <v>42</v>
      </c>
      <c r="P9" s="73"/>
      <c r="Q9" s="73"/>
      <c r="R9" s="73"/>
      <c r="S9" s="73"/>
      <c r="T9" s="74"/>
      <c r="U9" s="75" t="s">
        <v>43</v>
      </c>
      <c r="V9" s="73"/>
      <c r="W9" s="73"/>
      <c r="X9" s="73"/>
      <c r="Y9" s="73"/>
      <c r="Z9" s="74"/>
      <c r="AA9" s="75" t="s">
        <v>44</v>
      </c>
      <c r="AB9" s="73"/>
      <c r="AC9" s="73"/>
      <c r="AD9" s="73"/>
      <c r="AE9" s="73"/>
      <c r="AF9" s="74"/>
      <c r="AG9" s="75" t="s">
        <v>45</v>
      </c>
      <c r="AH9" s="73"/>
      <c r="AI9" s="73"/>
      <c r="AJ9" s="73"/>
      <c r="AK9" s="73"/>
      <c r="AL9" s="74"/>
      <c r="AM9" s="75" t="s">
        <v>46</v>
      </c>
      <c r="AN9" s="73"/>
      <c r="AO9" s="73"/>
      <c r="AP9" s="73"/>
      <c r="AQ9" s="73"/>
      <c r="AR9" s="74"/>
      <c r="AS9" s="75" t="s">
        <v>47</v>
      </c>
      <c r="AT9" s="73"/>
      <c r="AU9" s="73"/>
      <c r="AV9" s="73"/>
      <c r="AW9" s="73"/>
      <c r="AX9" s="74"/>
    </row>
    <row r="10" spans="2:50" ht="63.75" customHeight="1" thickBot="1" x14ac:dyDescent="0.25">
      <c r="C10" s="69" t="s">
        <v>48</v>
      </c>
      <c r="D10" s="71" t="s">
        <v>248</v>
      </c>
      <c r="E10" s="72"/>
      <c r="F10" s="69" t="s">
        <v>49</v>
      </c>
      <c r="G10" s="69" t="s">
        <v>50</v>
      </c>
      <c r="H10" s="69" t="s">
        <v>51</v>
      </c>
      <c r="I10" s="69" t="s">
        <v>48</v>
      </c>
      <c r="J10" s="71" t="s">
        <v>248</v>
      </c>
      <c r="K10" s="72"/>
      <c r="L10" s="69" t="s">
        <v>49</v>
      </c>
      <c r="M10" s="69" t="s">
        <v>50</v>
      </c>
      <c r="N10" s="69" t="s">
        <v>51</v>
      </c>
      <c r="O10" s="69" t="s">
        <v>48</v>
      </c>
      <c r="P10" s="71" t="s">
        <v>248</v>
      </c>
      <c r="Q10" s="72"/>
      <c r="R10" s="69" t="s">
        <v>49</v>
      </c>
      <c r="S10" s="69" t="s">
        <v>50</v>
      </c>
      <c r="T10" s="69" t="s">
        <v>51</v>
      </c>
      <c r="U10" s="69" t="s">
        <v>48</v>
      </c>
      <c r="V10" s="71" t="s">
        <v>248</v>
      </c>
      <c r="W10" s="72"/>
      <c r="X10" s="69" t="s">
        <v>49</v>
      </c>
      <c r="Y10" s="69" t="s">
        <v>50</v>
      </c>
      <c r="Z10" s="69" t="s">
        <v>51</v>
      </c>
      <c r="AA10" s="69" t="s">
        <v>48</v>
      </c>
      <c r="AB10" s="71" t="s">
        <v>248</v>
      </c>
      <c r="AC10" s="72"/>
      <c r="AD10" s="69" t="s">
        <v>49</v>
      </c>
      <c r="AE10" s="69" t="s">
        <v>50</v>
      </c>
      <c r="AF10" s="69" t="s">
        <v>51</v>
      </c>
      <c r="AG10" s="69" t="s">
        <v>48</v>
      </c>
      <c r="AH10" s="71" t="s">
        <v>248</v>
      </c>
      <c r="AI10" s="72"/>
      <c r="AJ10" s="69" t="s">
        <v>49</v>
      </c>
      <c r="AK10" s="69" t="s">
        <v>50</v>
      </c>
      <c r="AL10" s="69" t="s">
        <v>51</v>
      </c>
      <c r="AM10" s="69" t="s">
        <v>48</v>
      </c>
      <c r="AN10" s="71" t="s">
        <v>248</v>
      </c>
      <c r="AO10" s="72"/>
      <c r="AP10" s="69" t="s">
        <v>49</v>
      </c>
      <c r="AQ10" s="69" t="s">
        <v>50</v>
      </c>
      <c r="AR10" s="69" t="s">
        <v>51</v>
      </c>
      <c r="AS10" s="69" t="s">
        <v>48</v>
      </c>
      <c r="AT10" s="71" t="s">
        <v>248</v>
      </c>
      <c r="AU10" s="72"/>
      <c r="AV10" s="69" t="s">
        <v>49</v>
      </c>
      <c r="AW10" s="69" t="s">
        <v>50</v>
      </c>
      <c r="AX10" s="69" t="s">
        <v>51</v>
      </c>
    </row>
    <row r="11" spans="2:50" ht="20.100000000000001" customHeight="1" thickBot="1" x14ac:dyDescent="0.25">
      <c r="C11" s="70"/>
      <c r="D11" s="64" t="s">
        <v>246</v>
      </c>
      <c r="E11" s="64" t="s">
        <v>247</v>
      </c>
      <c r="F11" s="70"/>
      <c r="G11" s="70"/>
      <c r="H11" s="70"/>
      <c r="I11" s="70"/>
      <c r="J11" s="64" t="s">
        <v>246</v>
      </c>
      <c r="K11" s="64" t="s">
        <v>247</v>
      </c>
      <c r="L11" s="70"/>
      <c r="M11" s="70"/>
      <c r="N11" s="70"/>
      <c r="O11" s="70"/>
      <c r="P11" s="64" t="s">
        <v>246</v>
      </c>
      <c r="Q11" s="64" t="s">
        <v>247</v>
      </c>
      <c r="R11" s="70"/>
      <c r="S11" s="70"/>
      <c r="T11" s="70"/>
      <c r="U11" s="70"/>
      <c r="V11" s="64" t="s">
        <v>246</v>
      </c>
      <c r="W11" s="64" t="s">
        <v>247</v>
      </c>
      <c r="X11" s="70"/>
      <c r="Y11" s="70"/>
      <c r="Z11" s="70"/>
      <c r="AA11" s="70"/>
      <c r="AB11" s="64" t="s">
        <v>246</v>
      </c>
      <c r="AC11" s="64" t="s">
        <v>247</v>
      </c>
      <c r="AD11" s="70"/>
      <c r="AE11" s="70"/>
      <c r="AF11" s="70"/>
      <c r="AG11" s="70"/>
      <c r="AH11" s="64" t="s">
        <v>246</v>
      </c>
      <c r="AI11" s="64" t="s">
        <v>247</v>
      </c>
      <c r="AJ11" s="70"/>
      <c r="AK11" s="70"/>
      <c r="AL11" s="70"/>
      <c r="AM11" s="70"/>
      <c r="AN11" s="64" t="s">
        <v>246</v>
      </c>
      <c r="AO11" s="64" t="s">
        <v>247</v>
      </c>
      <c r="AP11" s="70"/>
      <c r="AQ11" s="70"/>
      <c r="AR11" s="70"/>
      <c r="AS11" s="70"/>
      <c r="AT11" s="64" t="s">
        <v>246</v>
      </c>
      <c r="AU11" s="64" t="s">
        <v>247</v>
      </c>
      <c r="AV11" s="70"/>
      <c r="AW11" s="70"/>
      <c r="AX11" s="70"/>
    </row>
    <row r="12" spans="2:50" ht="20.100000000000001" customHeight="1" thickBot="1" x14ac:dyDescent="0.25">
      <c r="B12" s="3" t="s">
        <v>22</v>
      </c>
      <c r="C12" s="19">
        <v>10724</v>
      </c>
      <c r="D12" s="19">
        <v>1237</v>
      </c>
      <c r="E12" s="19">
        <v>719</v>
      </c>
      <c r="F12" s="19">
        <v>76</v>
      </c>
      <c r="G12" s="19">
        <v>12569</v>
      </c>
      <c r="H12" s="19">
        <v>8384</v>
      </c>
      <c r="I12" s="19">
        <v>3190</v>
      </c>
      <c r="J12" s="19">
        <v>432</v>
      </c>
      <c r="K12" s="19">
        <v>15</v>
      </c>
      <c r="L12" s="19">
        <v>5</v>
      </c>
      <c r="M12" s="19">
        <v>3668</v>
      </c>
      <c r="N12" s="19">
        <v>52</v>
      </c>
      <c r="O12" s="19">
        <v>17</v>
      </c>
      <c r="P12" s="19">
        <v>0</v>
      </c>
      <c r="Q12" s="19">
        <v>0</v>
      </c>
      <c r="R12" s="19">
        <v>0</v>
      </c>
      <c r="S12" s="19">
        <v>12</v>
      </c>
      <c r="T12" s="19">
        <v>62</v>
      </c>
      <c r="U12" s="19">
        <v>5134</v>
      </c>
      <c r="V12" s="19">
        <v>802</v>
      </c>
      <c r="W12" s="19">
        <v>704</v>
      </c>
      <c r="X12" s="19">
        <v>28</v>
      </c>
      <c r="Y12" s="19">
        <v>6479</v>
      </c>
      <c r="Z12" s="19">
        <v>5405</v>
      </c>
      <c r="AA12" s="19">
        <v>1947</v>
      </c>
      <c r="AB12" s="19">
        <v>0</v>
      </c>
      <c r="AC12" s="19">
        <v>0</v>
      </c>
      <c r="AD12" s="19">
        <v>40</v>
      </c>
      <c r="AE12" s="19">
        <v>1953</v>
      </c>
      <c r="AF12" s="19">
        <v>2542</v>
      </c>
      <c r="AG12" s="19">
        <v>433</v>
      </c>
      <c r="AH12" s="19">
        <v>3</v>
      </c>
      <c r="AI12" s="19">
        <v>0</v>
      </c>
      <c r="AJ12" s="19">
        <v>3</v>
      </c>
      <c r="AK12" s="19">
        <v>452</v>
      </c>
      <c r="AL12" s="19">
        <v>313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3</v>
      </c>
      <c r="AT12" s="19">
        <v>0</v>
      </c>
      <c r="AU12" s="19">
        <v>0</v>
      </c>
      <c r="AV12" s="19">
        <v>0</v>
      </c>
      <c r="AW12" s="19">
        <v>5</v>
      </c>
      <c r="AX12" s="19">
        <v>10</v>
      </c>
    </row>
    <row r="13" spans="2:50" ht="20.100000000000001" customHeight="1" thickBot="1" x14ac:dyDescent="0.25">
      <c r="B13" s="4" t="s">
        <v>23</v>
      </c>
      <c r="C13" s="20">
        <v>1077</v>
      </c>
      <c r="D13" s="20">
        <v>357</v>
      </c>
      <c r="E13" s="20">
        <v>256</v>
      </c>
      <c r="F13" s="20">
        <v>5</v>
      </c>
      <c r="G13" s="20">
        <v>1646</v>
      </c>
      <c r="H13" s="20">
        <v>625</v>
      </c>
      <c r="I13" s="20">
        <v>302</v>
      </c>
      <c r="J13" s="20">
        <v>124</v>
      </c>
      <c r="K13" s="20">
        <v>57</v>
      </c>
      <c r="L13" s="20">
        <v>0</v>
      </c>
      <c r="M13" s="20">
        <v>481</v>
      </c>
      <c r="N13" s="20">
        <v>13</v>
      </c>
      <c r="O13" s="20">
        <v>3</v>
      </c>
      <c r="P13" s="20">
        <v>0</v>
      </c>
      <c r="Q13" s="20">
        <v>0</v>
      </c>
      <c r="R13" s="20">
        <v>0</v>
      </c>
      <c r="S13" s="20">
        <v>4</v>
      </c>
      <c r="T13" s="20">
        <v>4</v>
      </c>
      <c r="U13" s="20">
        <v>529</v>
      </c>
      <c r="V13" s="20">
        <v>231</v>
      </c>
      <c r="W13" s="20">
        <v>199</v>
      </c>
      <c r="X13" s="20">
        <v>3</v>
      </c>
      <c r="Y13" s="20">
        <v>878</v>
      </c>
      <c r="Z13" s="20">
        <v>412</v>
      </c>
      <c r="AA13" s="20">
        <v>199</v>
      </c>
      <c r="AB13" s="20">
        <v>0</v>
      </c>
      <c r="AC13" s="20">
        <v>0</v>
      </c>
      <c r="AD13" s="20">
        <v>2</v>
      </c>
      <c r="AE13" s="20">
        <v>238</v>
      </c>
      <c r="AF13" s="20">
        <v>180</v>
      </c>
      <c r="AG13" s="20">
        <v>44</v>
      </c>
      <c r="AH13" s="20">
        <v>2</v>
      </c>
      <c r="AI13" s="20">
        <v>0</v>
      </c>
      <c r="AJ13" s="20">
        <v>0</v>
      </c>
      <c r="AK13" s="20">
        <v>45</v>
      </c>
      <c r="AL13" s="20">
        <v>16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</row>
    <row r="14" spans="2:50" ht="20.100000000000001" customHeight="1" thickBot="1" x14ac:dyDescent="0.25">
      <c r="B14" s="4" t="s">
        <v>24</v>
      </c>
      <c r="C14" s="20">
        <v>922</v>
      </c>
      <c r="D14" s="20">
        <v>172</v>
      </c>
      <c r="E14" s="20">
        <v>25</v>
      </c>
      <c r="F14" s="20">
        <v>8</v>
      </c>
      <c r="G14" s="20">
        <v>1129</v>
      </c>
      <c r="H14" s="20">
        <v>601</v>
      </c>
      <c r="I14" s="20">
        <v>257</v>
      </c>
      <c r="J14" s="20">
        <v>62</v>
      </c>
      <c r="K14" s="20">
        <v>0</v>
      </c>
      <c r="L14" s="20">
        <v>0</v>
      </c>
      <c r="M14" s="20">
        <v>313</v>
      </c>
      <c r="N14" s="20">
        <v>10</v>
      </c>
      <c r="O14" s="20">
        <v>4</v>
      </c>
      <c r="P14" s="20">
        <v>0</v>
      </c>
      <c r="Q14" s="20">
        <v>0</v>
      </c>
      <c r="R14" s="20">
        <v>0</v>
      </c>
      <c r="S14" s="20">
        <v>2</v>
      </c>
      <c r="T14" s="20">
        <v>3</v>
      </c>
      <c r="U14" s="20">
        <v>432</v>
      </c>
      <c r="V14" s="20">
        <v>110</v>
      </c>
      <c r="W14" s="20">
        <v>25</v>
      </c>
      <c r="X14" s="20">
        <v>5</v>
      </c>
      <c r="Y14" s="20">
        <v>601</v>
      </c>
      <c r="Z14" s="20">
        <v>369</v>
      </c>
      <c r="AA14" s="20">
        <v>192</v>
      </c>
      <c r="AB14" s="20">
        <v>0</v>
      </c>
      <c r="AC14" s="20">
        <v>0</v>
      </c>
      <c r="AD14" s="20">
        <v>2</v>
      </c>
      <c r="AE14" s="20">
        <v>182</v>
      </c>
      <c r="AF14" s="20">
        <v>203</v>
      </c>
      <c r="AG14" s="20">
        <v>37</v>
      </c>
      <c r="AH14" s="20">
        <v>0</v>
      </c>
      <c r="AI14" s="20">
        <v>0</v>
      </c>
      <c r="AJ14" s="20">
        <v>1</v>
      </c>
      <c r="AK14" s="20">
        <v>31</v>
      </c>
      <c r="AL14" s="20">
        <v>15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1759</v>
      </c>
      <c r="D15" s="20">
        <v>383</v>
      </c>
      <c r="E15" s="20">
        <v>75</v>
      </c>
      <c r="F15" s="20">
        <v>2</v>
      </c>
      <c r="G15" s="20">
        <v>2181</v>
      </c>
      <c r="H15" s="20">
        <v>2241</v>
      </c>
      <c r="I15" s="20">
        <v>630</v>
      </c>
      <c r="J15" s="20">
        <v>76</v>
      </c>
      <c r="K15" s="20">
        <v>0</v>
      </c>
      <c r="L15" s="20">
        <v>0</v>
      </c>
      <c r="M15" s="20">
        <v>703</v>
      </c>
      <c r="N15" s="20">
        <v>18</v>
      </c>
      <c r="O15" s="20">
        <v>2</v>
      </c>
      <c r="P15" s="20">
        <v>0</v>
      </c>
      <c r="Q15" s="20">
        <v>0</v>
      </c>
      <c r="R15" s="20">
        <v>0</v>
      </c>
      <c r="S15" s="20">
        <v>1</v>
      </c>
      <c r="T15" s="20">
        <v>13</v>
      </c>
      <c r="U15" s="20">
        <v>831</v>
      </c>
      <c r="V15" s="20">
        <v>307</v>
      </c>
      <c r="W15" s="20">
        <v>75</v>
      </c>
      <c r="X15" s="20">
        <v>2</v>
      </c>
      <c r="Y15" s="20">
        <v>1097</v>
      </c>
      <c r="Z15" s="20">
        <v>1710</v>
      </c>
      <c r="AA15" s="20">
        <v>227</v>
      </c>
      <c r="AB15" s="20">
        <v>0</v>
      </c>
      <c r="AC15" s="20">
        <v>0</v>
      </c>
      <c r="AD15" s="20">
        <v>0</v>
      </c>
      <c r="AE15" s="20">
        <v>317</v>
      </c>
      <c r="AF15" s="20">
        <v>455</v>
      </c>
      <c r="AG15" s="20">
        <v>69</v>
      </c>
      <c r="AH15" s="20">
        <v>0</v>
      </c>
      <c r="AI15" s="20">
        <v>0</v>
      </c>
      <c r="AJ15" s="20">
        <v>0</v>
      </c>
      <c r="AK15" s="20">
        <v>61</v>
      </c>
      <c r="AL15" s="20">
        <v>45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2</v>
      </c>
      <c r="AX15" s="20">
        <v>0</v>
      </c>
    </row>
    <row r="16" spans="2:50" ht="20.100000000000001" customHeight="1" thickBot="1" x14ac:dyDescent="0.25">
      <c r="B16" s="4" t="s">
        <v>26</v>
      </c>
      <c r="C16" s="20">
        <v>2212</v>
      </c>
      <c r="D16" s="20">
        <v>573</v>
      </c>
      <c r="E16" s="20">
        <v>160</v>
      </c>
      <c r="F16" s="20">
        <v>27</v>
      </c>
      <c r="G16" s="20">
        <v>3100</v>
      </c>
      <c r="H16" s="20">
        <v>1717</v>
      </c>
      <c r="I16" s="20">
        <v>1147</v>
      </c>
      <c r="J16" s="20">
        <v>230</v>
      </c>
      <c r="K16" s="20">
        <v>20</v>
      </c>
      <c r="L16" s="20">
        <v>4</v>
      </c>
      <c r="M16" s="20">
        <v>1401</v>
      </c>
      <c r="N16" s="20">
        <v>8</v>
      </c>
      <c r="O16" s="20">
        <v>6</v>
      </c>
      <c r="P16" s="20">
        <v>0</v>
      </c>
      <c r="Q16" s="20">
        <v>0</v>
      </c>
      <c r="R16" s="20">
        <v>0</v>
      </c>
      <c r="S16" s="20">
        <v>5</v>
      </c>
      <c r="T16" s="20">
        <v>7</v>
      </c>
      <c r="U16" s="20">
        <v>681</v>
      </c>
      <c r="V16" s="20">
        <v>327</v>
      </c>
      <c r="W16" s="20">
        <v>137</v>
      </c>
      <c r="X16" s="20">
        <v>16</v>
      </c>
      <c r="Y16" s="20">
        <v>1278</v>
      </c>
      <c r="Z16" s="20">
        <v>1252</v>
      </c>
      <c r="AA16" s="20">
        <v>209</v>
      </c>
      <c r="AB16" s="20">
        <v>0</v>
      </c>
      <c r="AC16" s="20">
        <v>0</v>
      </c>
      <c r="AD16" s="20">
        <v>7</v>
      </c>
      <c r="AE16" s="20">
        <v>213</v>
      </c>
      <c r="AF16" s="20">
        <v>401</v>
      </c>
      <c r="AG16" s="20">
        <v>169</v>
      </c>
      <c r="AH16" s="20">
        <v>16</v>
      </c>
      <c r="AI16" s="20">
        <v>3</v>
      </c>
      <c r="AJ16" s="20">
        <v>0</v>
      </c>
      <c r="AK16" s="20">
        <v>202</v>
      </c>
      <c r="AL16" s="20">
        <v>45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1</v>
      </c>
      <c r="AX16" s="20">
        <v>4</v>
      </c>
    </row>
    <row r="17" spans="2:50" ht="20.100000000000001" customHeight="1" thickBot="1" x14ac:dyDescent="0.25">
      <c r="B17" s="4" t="s">
        <v>27</v>
      </c>
      <c r="C17" s="20">
        <v>587</v>
      </c>
      <c r="D17" s="20">
        <v>71</v>
      </c>
      <c r="E17" s="20">
        <v>23</v>
      </c>
      <c r="F17" s="20">
        <v>2</v>
      </c>
      <c r="G17" s="20">
        <v>633</v>
      </c>
      <c r="H17" s="20">
        <v>426</v>
      </c>
      <c r="I17" s="20">
        <v>188</v>
      </c>
      <c r="J17" s="20">
        <v>50</v>
      </c>
      <c r="K17" s="20">
        <v>9</v>
      </c>
      <c r="L17" s="20">
        <v>0</v>
      </c>
      <c r="M17" s="20">
        <v>247</v>
      </c>
      <c r="N17" s="20">
        <v>2</v>
      </c>
      <c r="O17" s="20">
        <v>1</v>
      </c>
      <c r="P17" s="20">
        <v>0</v>
      </c>
      <c r="Q17" s="20">
        <v>0</v>
      </c>
      <c r="R17" s="20">
        <v>0</v>
      </c>
      <c r="S17" s="20">
        <v>0</v>
      </c>
      <c r="T17" s="20">
        <v>4</v>
      </c>
      <c r="U17" s="20">
        <v>282</v>
      </c>
      <c r="V17" s="20">
        <v>21</v>
      </c>
      <c r="W17" s="20">
        <v>14</v>
      </c>
      <c r="X17" s="20">
        <v>0</v>
      </c>
      <c r="Y17" s="20">
        <v>263</v>
      </c>
      <c r="Z17" s="20">
        <v>304</v>
      </c>
      <c r="AA17" s="20">
        <v>93</v>
      </c>
      <c r="AB17" s="20">
        <v>0</v>
      </c>
      <c r="AC17" s="20">
        <v>0</v>
      </c>
      <c r="AD17" s="20">
        <v>1</v>
      </c>
      <c r="AE17" s="20">
        <v>100</v>
      </c>
      <c r="AF17" s="20">
        <v>92</v>
      </c>
      <c r="AG17" s="20">
        <v>23</v>
      </c>
      <c r="AH17" s="20">
        <v>0</v>
      </c>
      <c r="AI17" s="20">
        <v>0</v>
      </c>
      <c r="AJ17" s="20">
        <v>1</v>
      </c>
      <c r="AK17" s="20">
        <v>23</v>
      </c>
      <c r="AL17" s="20">
        <v>23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1</v>
      </c>
    </row>
    <row r="18" spans="2:50" ht="20.100000000000001" customHeight="1" thickBot="1" x14ac:dyDescent="0.25">
      <c r="B18" s="4" t="s">
        <v>28</v>
      </c>
      <c r="C18" s="20">
        <v>1735</v>
      </c>
      <c r="D18" s="20">
        <v>89</v>
      </c>
      <c r="E18" s="20">
        <v>6</v>
      </c>
      <c r="F18" s="20">
        <v>2</v>
      </c>
      <c r="G18" s="20">
        <v>1711</v>
      </c>
      <c r="H18" s="20">
        <v>1894</v>
      </c>
      <c r="I18" s="20">
        <v>459</v>
      </c>
      <c r="J18" s="20">
        <v>29</v>
      </c>
      <c r="K18" s="20">
        <v>0</v>
      </c>
      <c r="L18" s="20">
        <v>0</v>
      </c>
      <c r="M18" s="20">
        <v>484</v>
      </c>
      <c r="N18" s="20">
        <v>29</v>
      </c>
      <c r="O18" s="20">
        <v>5</v>
      </c>
      <c r="P18" s="20">
        <v>0</v>
      </c>
      <c r="Q18" s="20">
        <v>0</v>
      </c>
      <c r="R18" s="20">
        <v>0</v>
      </c>
      <c r="S18" s="20">
        <v>3</v>
      </c>
      <c r="T18" s="20">
        <v>13</v>
      </c>
      <c r="U18" s="20">
        <v>898</v>
      </c>
      <c r="V18" s="20">
        <v>60</v>
      </c>
      <c r="W18" s="20">
        <v>6</v>
      </c>
      <c r="X18" s="20">
        <v>2</v>
      </c>
      <c r="Y18" s="20">
        <v>852</v>
      </c>
      <c r="Z18" s="20">
        <v>1275</v>
      </c>
      <c r="AA18" s="20">
        <v>325</v>
      </c>
      <c r="AB18" s="20">
        <v>0</v>
      </c>
      <c r="AC18" s="20">
        <v>0</v>
      </c>
      <c r="AD18" s="20">
        <v>0</v>
      </c>
      <c r="AE18" s="20">
        <v>310</v>
      </c>
      <c r="AF18" s="20">
        <v>546</v>
      </c>
      <c r="AG18" s="20">
        <v>48</v>
      </c>
      <c r="AH18" s="20">
        <v>0</v>
      </c>
      <c r="AI18" s="20">
        <v>0</v>
      </c>
      <c r="AJ18" s="20">
        <v>0</v>
      </c>
      <c r="AK18" s="20">
        <v>59</v>
      </c>
      <c r="AL18" s="20">
        <v>30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3</v>
      </c>
      <c r="AX18" s="20">
        <v>1</v>
      </c>
    </row>
    <row r="19" spans="2:50" ht="20.100000000000001" customHeight="1" thickBot="1" x14ac:dyDescent="0.25">
      <c r="B19" s="4" t="s">
        <v>29</v>
      </c>
      <c r="C19" s="20">
        <v>1937</v>
      </c>
      <c r="D19" s="20">
        <v>142</v>
      </c>
      <c r="E19" s="20">
        <v>74</v>
      </c>
      <c r="F19" s="20">
        <v>8</v>
      </c>
      <c r="G19" s="20">
        <v>2001</v>
      </c>
      <c r="H19" s="20">
        <v>3014</v>
      </c>
      <c r="I19" s="20">
        <v>717</v>
      </c>
      <c r="J19" s="20">
        <v>54</v>
      </c>
      <c r="K19" s="20">
        <v>1</v>
      </c>
      <c r="L19" s="20">
        <v>1</v>
      </c>
      <c r="M19" s="20">
        <v>771</v>
      </c>
      <c r="N19" s="20">
        <v>16</v>
      </c>
      <c r="O19" s="20">
        <v>2</v>
      </c>
      <c r="P19" s="20">
        <v>0</v>
      </c>
      <c r="Q19" s="20">
        <v>1</v>
      </c>
      <c r="R19" s="20">
        <v>0</v>
      </c>
      <c r="S19" s="20">
        <v>0</v>
      </c>
      <c r="T19" s="20">
        <v>12</v>
      </c>
      <c r="U19" s="20">
        <v>863</v>
      </c>
      <c r="V19" s="20">
        <v>88</v>
      </c>
      <c r="W19" s="20">
        <v>72</v>
      </c>
      <c r="X19" s="20">
        <v>6</v>
      </c>
      <c r="Y19" s="20">
        <v>873</v>
      </c>
      <c r="Z19" s="20">
        <v>1918</v>
      </c>
      <c r="AA19" s="20">
        <v>272</v>
      </c>
      <c r="AB19" s="20">
        <v>0</v>
      </c>
      <c r="AC19" s="20">
        <v>0</v>
      </c>
      <c r="AD19" s="20">
        <v>0</v>
      </c>
      <c r="AE19" s="20">
        <v>291</v>
      </c>
      <c r="AF19" s="20">
        <v>998</v>
      </c>
      <c r="AG19" s="20">
        <v>82</v>
      </c>
      <c r="AH19" s="20">
        <v>0</v>
      </c>
      <c r="AI19" s="20">
        <v>0</v>
      </c>
      <c r="AJ19" s="20">
        <v>1</v>
      </c>
      <c r="AK19" s="20">
        <v>66</v>
      </c>
      <c r="AL19" s="20">
        <v>64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1</v>
      </c>
      <c r="AT19" s="20">
        <v>0</v>
      </c>
      <c r="AU19" s="20">
        <v>0</v>
      </c>
      <c r="AV19" s="20">
        <v>0</v>
      </c>
      <c r="AW19" s="20">
        <v>0</v>
      </c>
      <c r="AX19" s="20">
        <v>6</v>
      </c>
    </row>
    <row r="20" spans="2:50" ht="20.100000000000001" customHeight="1" thickBot="1" x14ac:dyDescent="0.25">
      <c r="B20" s="4" t="s">
        <v>30</v>
      </c>
      <c r="C20" s="20">
        <v>7681</v>
      </c>
      <c r="D20" s="20">
        <v>517</v>
      </c>
      <c r="E20" s="20">
        <v>280</v>
      </c>
      <c r="F20" s="20">
        <v>25</v>
      </c>
      <c r="G20" s="20">
        <v>8423</v>
      </c>
      <c r="H20" s="20">
        <v>7884</v>
      </c>
      <c r="I20" s="20">
        <v>2673</v>
      </c>
      <c r="J20" s="20">
        <v>282</v>
      </c>
      <c r="K20" s="20">
        <v>4</v>
      </c>
      <c r="L20" s="20">
        <v>2</v>
      </c>
      <c r="M20" s="20">
        <v>2951</v>
      </c>
      <c r="N20" s="20">
        <v>35</v>
      </c>
      <c r="O20" s="20">
        <v>23</v>
      </c>
      <c r="P20" s="20">
        <v>0</v>
      </c>
      <c r="Q20" s="20">
        <v>0</v>
      </c>
      <c r="R20" s="20">
        <v>0</v>
      </c>
      <c r="S20" s="20">
        <v>29</v>
      </c>
      <c r="T20" s="20">
        <v>98</v>
      </c>
      <c r="U20" s="20">
        <v>2941</v>
      </c>
      <c r="V20" s="20">
        <v>235</v>
      </c>
      <c r="W20" s="20">
        <v>275</v>
      </c>
      <c r="X20" s="20">
        <v>22</v>
      </c>
      <c r="Y20" s="20">
        <v>3323</v>
      </c>
      <c r="Z20" s="20">
        <v>5154</v>
      </c>
      <c r="AA20" s="20">
        <v>1877</v>
      </c>
      <c r="AB20" s="20">
        <v>0</v>
      </c>
      <c r="AC20" s="20">
        <v>0</v>
      </c>
      <c r="AD20" s="20">
        <v>1</v>
      </c>
      <c r="AE20" s="20">
        <v>1935</v>
      </c>
      <c r="AF20" s="20">
        <v>2401</v>
      </c>
      <c r="AG20" s="20">
        <v>156</v>
      </c>
      <c r="AH20" s="20">
        <v>0</v>
      </c>
      <c r="AI20" s="20">
        <v>1</v>
      </c>
      <c r="AJ20" s="20">
        <v>0</v>
      </c>
      <c r="AK20" s="20">
        <v>174</v>
      </c>
      <c r="AL20" s="20">
        <v>132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11</v>
      </c>
      <c r="AT20" s="20">
        <v>0</v>
      </c>
      <c r="AU20" s="20">
        <v>0</v>
      </c>
      <c r="AV20" s="20">
        <v>0</v>
      </c>
      <c r="AW20" s="20">
        <v>11</v>
      </c>
      <c r="AX20" s="20">
        <v>64</v>
      </c>
    </row>
    <row r="21" spans="2:50" ht="20.100000000000001" customHeight="1" thickBot="1" x14ac:dyDescent="0.25">
      <c r="B21" s="4" t="s">
        <v>31</v>
      </c>
      <c r="C21" s="20">
        <v>8292</v>
      </c>
      <c r="D21" s="20">
        <v>320</v>
      </c>
      <c r="E21" s="20">
        <v>311</v>
      </c>
      <c r="F21" s="20">
        <v>75</v>
      </c>
      <c r="G21" s="20">
        <v>9019</v>
      </c>
      <c r="H21" s="20">
        <v>5705</v>
      </c>
      <c r="I21" s="20">
        <v>1983</v>
      </c>
      <c r="J21" s="20">
        <v>143</v>
      </c>
      <c r="K21" s="20">
        <v>19</v>
      </c>
      <c r="L21" s="20">
        <v>1</v>
      </c>
      <c r="M21" s="20">
        <v>2161</v>
      </c>
      <c r="N21" s="20">
        <v>29</v>
      </c>
      <c r="O21" s="20">
        <v>17</v>
      </c>
      <c r="P21" s="20">
        <v>0</v>
      </c>
      <c r="Q21" s="20">
        <v>0</v>
      </c>
      <c r="R21" s="20">
        <v>1</v>
      </c>
      <c r="S21" s="20">
        <v>17</v>
      </c>
      <c r="T21" s="20">
        <v>44</v>
      </c>
      <c r="U21" s="20">
        <v>4690</v>
      </c>
      <c r="V21" s="20">
        <v>177</v>
      </c>
      <c r="W21" s="20">
        <v>292</v>
      </c>
      <c r="X21" s="20">
        <v>70</v>
      </c>
      <c r="Y21" s="20">
        <v>5191</v>
      </c>
      <c r="Z21" s="20">
        <v>3600</v>
      </c>
      <c r="AA21" s="20">
        <v>1330</v>
      </c>
      <c r="AB21" s="20">
        <v>0</v>
      </c>
      <c r="AC21" s="20">
        <v>0</v>
      </c>
      <c r="AD21" s="20">
        <v>3</v>
      </c>
      <c r="AE21" s="20">
        <v>1387</v>
      </c>
      <c r="AF21" s="20">
        <v>1777</v>
      </c>
      <c r="AG21" s="20">
        <v>265</v>
      </c>
      <c r="AH21" s="20">
        <v>0</v>
      </c>
      <c r="AI21" s="20">
        <v>0</v>
      </c>
      <c r="AJ21" s="20">
        <v>0</v>
      </c>
      <c r="AK21" s="20">
        <v>256</v>
      </c>
      <c r="AL21" s="20">
        <v>227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7</v>
      </c>
      <c r="AT21" s="20">
        <v>0</v>
      </c>
      <c r="AU21" s="20">
        <v>0</v>
      </c>
      <c r="AV21" s="20">
        <v>0</v>
      </c>
      <c r="AW21" s="20">
        <v>7</v>
      </c>
      <c r="AX21" s="20">
        <v>28</v>
      </c>
    </row>
    <row r="22" spans="2:50" ht="20.100000000000001" customHeight="1" thickBot="1" x14ac:dyDescent="0.25">
      <c r="B22" s="4" t="s">
        <v>32</v>
      </c>
      <c r="C22" s="20">
        <v>1004</v>
      </c>
      <c r="D22" s="20">
        <v>145</v>
      </c>
      <c r="E22" s="20">
        <v>11</v>
      </c>
      <c r="F22" s="20">
        <v>1</v>
      </c>
      <c r="G22" s="20">
        <v>1091</v>
      </c>
      <c r="H22" s="20">
        <v>1102</v>
      </c>
      <c r="I22" s="20">
        <v>299</v>
      </c>
      <c r="J22" s="20">
        <v>29</v>
      </c>
      <c r="K22" s="20">
        <v>0</v>
      </c>
      <c r="L22" s="20">
        <v>0</v>
      </c>
      <c r="M22" s="20">
        <v>317</v>
      </c>
      <c r="N22" s="20">
        <v>22</v>
      </c>
      <c r="O22" s="20">
        <v>4</v>
      </c>
      <c r="P22" s="20">
        <v>0</v>
      </c>
      <c r="Q22" s="20">
        <v>0</v>
      </c>
      <c r="R22" s="20">
        <v>0</v>
      </c>
      <c r="S22" s="20">
        <v>2</v>
      </c>
      <c r="T22" s="20">
        <v>7</v>
      </c>
      <c r="U22" s="20">
        <v>503</v>
      </c>
      <c r="V22" s="20">
        <v>116</v>
      </c>
      <c r="W22" s="20">
        <v>11</v>
      </c>
      <c r="X22" s="20">
        <v>1</v>
      </c>
      <c r="Y22" s="20">
        <v>583</v>
      </c>
      <c r="Z22" s="20">
        <v>725</v>
      </c>
      <c r="AA22" s="20">
        <v>154</v>
      </c>
      <c r="AB22" s="20">
        <v>0</v>
      </c>
      <c r="AC22" s="20">
        <v>0</v>
      </c>
      <c r="AD22" s="20">
        <v>0</v>
      </c>
      <c r="AE22" s="20">
        <v>149</v>
      </c>
      <c r="AF22" s="20">
        <v>328</v>
      </c>
      <c r="AG22" s="20">
        <v>44</v>
      </c>
      <c r="AH22" s="20">
        <v>0</v>
      </c>
      <c r="AI22" s="20">
        <v>0</v>
      </c>
      <c r="AJ22" s="20">
        <v>0</v>
      </c>
      <c r="AK22" s="20">
        <v>39</v>
      </c>
      <c r="AL22" s="20">
        <v>20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1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2076</v>
      </c>
      <c r="D23" s="20">
        <v>248</v>
      </c>
      <c r="E23" s="20">
        <v>47</v>
      </c>
      <c r="F23" s="20">
        <v>13</v>
      </c>
      <c r="G23" s="20">
        <v>2076</v>
      </c>
      <c r="H23" s="20">
        <v>3254</v>
      </c>
      <c r="I23" s="20">
        <v>512</v>
      </c>
      <c r="J23" s="20">
        <v>105</v>
      </c>
      <c r="K23" s="20">
        <v>11</v>
      </c>
      <c r="L23" s="20">
        <v>2</v>
      </c>
      <c r="M23" s="20">
        <v>636</v>
      </c>
      <c r="N23" s="20">
        <v>17</v>
      </c>
      <c r="O23" s="20">
        <v>5</v>
      </c>
      <c r="P23" s="20">
        <v>0</v>
      </c>
      <c r="Q23" s="20">
        <v>0</v>
      </c>
      <c r="R23" s="20">
        <v>0</v>
      </c>
      <c r="S23" s="20">
        <v>2</v>
      </c>
      <c r="T23" s="20">
        <v>24</v>
      </c>
      <c r="U23" s="20">
        <v>1137</v>
      </c>
      <c r="V23" s="20">
        <v>143</v>
      </c>
      <c r="W23" s="20">
        <v>34</v>
      </c>
      <c r="X23" s="20">
        <v>3</v>
      </c>
      <c r="Y23" s="20">
        <v>1055</v>
      </c>
      <c r="Z23" s="20">
        <v>2371</v>
      </c>
      <c r="AA23" s="20">
        <v>298</v>
      </c>
      <c r="AB23" s="20">
        <v>0</v>
      </c>
      <c r="AC23" s="20">
        <v>0</v>
      </c>
      <c r="AD23" s="20">
        <v>4</v>
      </c>
      <c r="AE23" s="20">
        <v>269</v>
      </c>
      <c r="AF23" s="20">
        <v>740</v>
      </c>
      <c r="AG23" s="20">
        <v>121</v>
      </c>
      <c r="AH23" s="20">
        <v>0</v>
      </c>
      <c r="AI23" s="20">
        <v>2</v>
      </c>
      <c r="AJ23" s="20">
        <v>4</v>
      </c>
      <c r="AK23" s="20">
        <v>113</v>
      </c>
      <c r="AL23" s="20">
        <v>96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3</v>
      </c>
      <c r="AT23" s="20">
        <v>0</v>
      </c>
      <c r="AU23" s="20">
        <v>0</v>
      </c>
      <c r="AV23" s="20">
        <v>0</v>
      </c>
      <c r="AW23" s="20">
        <v>1</v>
      </c>
      <c r="AX23" s="20">
        <v>6</v>
      </c>
    </row>
    <row r="24" spans="2:50" ht="20.100000000000001" customHeight="1" thickBot="1" x14ac:dyDescent="0.25">
      <c r="B24" s="4" t="s">
        <v>34</v>
      </c>
      <c r="C24" s="20">
        <v>8103</v>
      </c>
      <c r="D24" s="20">
        <v>918</v>
      </c>
      <c r="E24" s="20">
        <v>504</v>
      </c>
      <c r="F24" s="20">
        <v>80</v>
      </c>
      <c r="G24" s="20">
        <v>9466</v>
      </c>
      <c r="H24" s="20">
        <v>4840</v>
      </c>
      <c r="I24" s="20">
        <v>1909</v>
      </c>
      <c r="J24" s="20">
        <v>270</v>
      </c>
      <c r="K24" s="20">
        <v>22</v>
      </c>
      <c r="L24" s="20">
        <v>1</v>
      </c>
      <c r="M24" s="20">
        <v>2199</v>
      </c>
      <c r="N24" s="20">
        <v>22</v>
      </c>
      <c r="O24" s="20">
        <v>14</v>
      </c>
      <c r="P24" s="20">
        <v>0</v>
      </c>
      <c r="Q24" s="20">
        <v>0</v>
      </c>
      <c r="R24" s="20">
        <v>2</v>
      </c>
      <c r="S24" s="20">
        <v>24</v>
      </c>
      <c r="T24" s="20">
        <v>35</v>
      </c>
      <c r="U24" s="20">
        <v>4659</v>
      </c>
      <c r="V24" s="20">
        <v>631</v>
      </c>
      <c r="W24" s="20">
        <v>478</v>
      </c>
      <c r="X24" s="20">
        <v>60</v>
      </c>
      <c r="Y24" s="20">
        <v>5727</v>
      </c>
      <c r="Z24" s="20">
        <v>3099</v>
      </c>
      <c r="AA24" s="20">
        <v>1402</v>
      </c>
      <c r="AB24" s="20">
        <v>0</v>
      </c>
      <c r="AC24" s="20">
        <v>0</v>
      </c>
      <c r="AD24" s="20">
        <v>13</v>
      </c>
      <c r="AE24" s="20">
        <v>1370</v>
      </c>
      <c r="AF24" s="20">
        <v>1553</v>
      </c>
      <c r="AG24" s="20">
        <v>116</v>
      </c>
      <c r="AH24" s="20">
        <v>17</v>
      </c>
      <c r="AI24" s="20">
        <v>4</v>
      </c>
      <c r="AJ24" s="20">
        <v>4</v>
      </c>
      <c r="AK24" s="20">
        <v>145</v>
      </c>
      <c r="AL24" s="20">
        <v>122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3</v>
      </c>
      <c r="AT24" s="20">
        <v>0</v>
      </c>
      <c r="AU24" s="20">
        <v>0</v>
      </c>
      <c r="AV24" s="20">
        <v>0</v>
      </c>
      <c r="AW24" s="20">
        <v>1</v>
      </c>
      <c r="AX24" s="20">
        <v>9</v>
      </c>
    </row>
    <row r="25" spans="2:50" ht="20.100000000000001" customHeight="1" thickBot="1" x14ac:dyDescent="0.25">
      <c r="B25" s="4" t="s">
        <v>35</v>
      </c>
      <c r="C25" s="20">
        <v>2271</v>
      </c>
      <c r="D25" s="20">
        <v>297</v>
      </c>
      <c r="E25" s="20">
        <v>106</v>
      </c>
      <c r="F25" s="20">
        <v>2</v>
      </c>
      <c r="G25" s="20">
        <v>2595</v>
      </c>
      <c r="H25" s="20">
        <v>1683</v>
      </c>
      <c r="I25" s="20">
        <v>741</v>
      </c>
      <c r="J25" s="20">
        <v>166</v>
      </c>
      <c r="K25" s="20">
        <v>2</v>
      </c>
      <c r="L25" s="20">
        <v>1</v>
      </c>
      <c r="M25" s="20">
        <v>902</v>
      </c>
      <c r="N25" s="20">
        <v>14</v>
      </c>
      <c r="O25" s="20">
        <v>3</v>
      </c>
      <c r="P25" s="20">
        <v>0</v>
      </c>
      <c r="Q25" s="20">
        <v>0</v>
      </c>
      <c r="R25" s="20">
        <v>0</v>
      </c>
      <c r="S25" s="20">
        <v>3</v>
      </c>
      <c r="T25" s="20">
        <v>11</v>
      </c>
      <c r="U25" s="20">
        <v>1209</v>
      </c>
      <c r="V25" s="20">
        <v>131</v>
      </c>
      <c r="W25" s="20">
        <v>103</v>
      </c>
      <c r="X25" s="20">
        <v>0</v>
      </c>
      <c r="Y25" s="20">
        <v>1345</v>
      </c>
      <c r="Z25" s="20">
        <v>1258</v>
      </c>
      <c r="AA25" s="20">
        <v>259</v>
      </c>
      <c r="AB25" s="20">
        <v>0</v>
      </c>
      <c r="AC25" s="20">
        <v>0</v>
      </c>
      <c r="AD25" s="20">
        <v>0</v>
      </c>
      <c r="AE25" s="20">
        <v>275</v>
      </c>
      <c r="AF25" s="20">
        <v>343</v>
      </c>
      <c r="AG25" s="20">
        <v>59</v>
      </c>
      <c r="AH25" s="20">
        <v>0</v>
      </c>
      <c r="AI25" s="20">
        <v>1</v>
      </c>
      <c r="AJ25" s="20">
        <v>1</v>
      </c>
      <c r="AK25" s="20">
        <v>70</v>
      </c>
      <c r="AL25" s="20">
        <v>55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574</v>
      </c>
      <c r="D26" s="20">
        <v>61</v>
      </c>
      <c r="E26" s="20">
        <v>5</v>
      </c>
      <c r="F26" s="20">
        <v>5</v>
      </c>
      <c r="G26" s="20">
        <v>597</v>
      </c>
      <c r="H26" s="20">
        <v>544</v>
      </c>
      <c r="I26" s="20">
        <v>126</v>
      </c>
      <c r="J26" s="20">
        <v>0</v>
      </c>
      <c r="K26" s="20">
        <v>0</v>
      </c>
      <c r="L26" s="20">
        <v>0</v>
      </c>
      <c r="M26" s="20">
        <v>128</v>
      </c>
      <c r="N26" s="20">
        <v>4</v>
      </c>
      <c r="O26" s="20">
        <v>4</v>
      </c>
      <c r="P26" s="20">
        <v>0</v>
      </c>
      <c r="Q26" s="20">
        <v>0</v>
      </c>
      <c r="R26" s="20">
        <v>0</v>
      </c>
      <c r="S26" s="20">
        <v>6</v>
      </c>
      <c r="T26" s="20">
        <v>7</v>
      </c>
      <c r="U26" s="20">
        <v>336</v>
      </c>
      <c r="V26" s="20">
        <v>60</v>
      </c>
      <c r="W26" s="20">
        <v>5</v>
      </c>
      <c r="X26" s="20">
        <v>4</v>
      </c>
      <c r="Y26" s="20">
        <v>364</v>
      </c>
      <c r="Z26" s="20">
        <v>416</v>
      </c>
      <c r="AA26" s="20">
        <v>98</v>
      </c>
      <c r="AB26" s="20">
        <v>0</v>
      </c>
      <c r="AC26" s="20">
        <v>0</v>
      </c>
      <c r="AD26" s="20">
        <v>1</v>
      </c>
      <c r="AE26" s="20">
        <v>93</v>
      </c>
      <c r="AF26" s="20">
        <v>98</v>
      </c>
      <c r="AG26" s="20">
        <v>8</v>
      </c>
      <c r="AH26" s="20">
        <v>1</v>
      </c>
      <c r="AI26" s="20">
        <v>0</v>
      </c>
      <c r="AJ26" s="20">
        <v>0</v>
      </c>
      <c r="AK26" s="20">
        <v>6</v>
      </c>
      <c r="AL26" s="20">
        <v>16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2</v>
      </c>
      <c r="AT26" s="20">
        <v>0</v>
      </c>
      <c r="AU26" s="20">
        <v>0</v>
      </c>
      <c r="AV26" s="20">
        <v>0</v>
      </c>
      <c r="AW26" s="20">
        <v>0</v>
      </c>
      <c r="AX26" s="20">
        <v>3</v>
      </c>
    </row>
    <row r="27" spans="2:50" ht="20.100000000000001" customHeight="1" thickBot="1" x14ac:dyDescent="0.25">
      <c r="B27" s="5" t="s">
        <v>37</v>
      </c>
      <c r="C27" s="20">
        <v>1849</v>
      </c>
      <c r="D27" s="20">
        <v>271</v>
      </c>
      <c r="E27" s="20">
        <v>2</v>
      </c>
      <c r="F27" s="20">
        <v>39</v>
      </c>
      <c r="G27" s="20">
        <v>2314</v>
      </c>
      <c r="H27" s="20">
        <v>2200</v>
      </c>
      <c r="I27" s="20">
        <v>650</v>
      </c>
      <c r="J27" s="20">
        <v>107</v>
      </c>
      <c r="K27" s="20">
        <v>0</v>
      </c>
      <c r="L27" s="20">
        <v>6</v>
      </c>
      <c r="M27" s="20">
        <v>767</v>
      </c>
      <c r="N27" s="20">
        <v>12</v>
      </c>
      <c r="O27" s="20">
        <v>8</v>
      </c>
      <c r="P27" s="20">
        <v>0</v>
      </c>
      <c r="Q27" s="20">
        <v>0</v>
      </c>
      <c r="R27" s="20">
        <v>0</v>
      </c>
      <c r="S27" s="20">
        <v>16</v>
      </c>
      <c r="T27" s="20">
        <v>17</v>
      </c>
      <c r="U27" s="20">
        <v>669</v>
      </c>
      <c r="V27" s="20">
        <v>164</v>
      </c>
      <c r="W27" s="20">
        <v>2</v>
      </c>
      <c r="X27" s="20">
        <v>31</v>
      </c>
      <c r="Y27" s="20">
        <v>963</v>
      </c>
      <c r="Z27" s="20">
        <v>1547</v>
      </c>
      <c r="AA27" s="20">
        <v>466</v>
      </c>
      <c r="AB27" s="20">
        <v>0</v>
      </c>
      <c r="AC27" s="20">
        <v>0</v>
      </c>
      <c r="AD27" s="20">
        <v>1</v>
      </c>
      <c r="AE27" s="20">
        <v>520</v>
      </c>
      <c r="AF27" s="20">
        <v>588</v>
      </c>
      <c r="AG27" s="20">
        <v>56</v>
      </c>
      <c r="AH27" s="20">
        <v>0</v>
      </c>
      <c r="AI27" s="20">
        <v>0</v>
      </c>
      <c r="AJ27" s="20">
        <v>1</v>
      </c>
      <c r="AK27" s="20">
        <v>48</v>
      </c>
      <c r="AL27" s="20">
        <v>36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</row>
    <row r="28" spans="2:50" ht="20.100000000000001" customHeight="1" thickBot="1" x14ac:dyDescent="0.25">
      <c r="B28" s="6" t="s">
        <v>38</v>
      </c>
      <c r="C28" s="21">
        <v>286</v>
      </c>
      <c r="D28" s="21">
        <v>42</v>
      </c>
      <c r="E28" s="21">
        <v>0</v>
      </c>
      <c r="F28" s="21">
        <v>1</v>
      </c>
      <c r="G28" s="21">
        <v>339</v>
      </c>
      <c r="H28" s="21">
        <v>377</v>
      </c>
      <c r="I28" s="21">
        <v>122</v>
      </c>
      <c r="J28" s="21">
        <v>42</v>
      </c>
      <c r="K28" s="21">
        <v>0</v>
      </c>
      <c r="L28" s="21">
        <v>0</v>
      </c>
      <c r="M28" s="21">
        <v>164</v>
      </c>
      <c r="N28" s="21">
        <v>1</v>
      </c>
      <c r="O28" s="21">
        <v>1</v>
      </c>
      <c r="P28" s="21">
        <v>0</v>
      </c>
      <c r="Q28" s="21">
        <v>0</v>
      </c>
      <c r="R28" s="21">
        <v>0</v>
      </c>
      <c r="S28" s="21">
        <v>0</v>
      </c>
      <c r="T28" s="21">
        <v>2</v>
      </c>
      <c r="U28" s="21">
        <v>120</v>
      </c>
      <c r="V28" s="21">
        <v>0</v>
      </c>
      <c r="W28" s="21">
        <v>0</v>
      </c>
      <c r="X28" s="21">
        <v>0</v>
      </c>
      <c r="Y28" s="21">
        <v>117</v>
      </c>
      <c r="Z28" s="21">
        <v>303</v>
      </c>
      <c r="AA28" s="21">
        <v>41</v>
      </c>
      <c r="AB28" s="21">
        <v>0</v>
      </c>
      <c r="AC28" s="21">
        <v>0</v>
      </c>
      <c r="AD28" s="21">
        <v>0</v>
      </c>
      <c r="AE28" s="21">
        <v>55</v>
      </c>
      <c r="AF28" s="21">
        <v>67</v>
      </c>
      <c r="AG28" s="21">
        <v>1</v>
      </c>
      <c r="AH28" s="21">
        <v>0</v>
      </c>
      <c r="AI28" s="21">
        <v>0</v>
      </c>
      <c r="AJ28" s="21">
        <v>1</v>
      </c>
      <c r="AK28" s="21">
        <v>3</v>
      </c>
      <c r="AL28" s="21">
        <v>3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1</v>
      </c>
      <c r="AT28" s="21">
        <v>0</v>
      </c>
      <c r="AU28" s="21">
        <v>0</v>
      </c>
      <c r="AV28" s="21">
        <v>0</v>
      </c>
      <c r="AW28" s="21">
        <v>0</v>
      </c>
      <c r="AX28" s="21">
        <v>1</v>
      </c>
    </row>
    <row r="29" spans="2:50" ht="20.100000000000001" customHeight="1" thickBot="1" x14ac:dyDescent="0.25">
      <c r="B29" s="7" t="s">
        <v>39</v>
      </c>
      <c r="C29" s="9">
        <f>SUM(C12:C28)</f>
        <v>53089</v>
      </c>
      <c r="D29" s="9">
        <f t="shared" ref="D29:AX29" si="0">SUM(D12:D28)</f>
        <v>5843</v>
      </c>
      <c r="E29" s="9">
        <f t="shared" si="0"/>
        <v>2604</v>
      </c>
      <c r="F29" s="9">
        <f t="shared" si="0"/>
        <v>371</v>
      </c>
      <c r="G29" s="9">
        <f t="shared" si="0"/>
        <v>60890</v>
      </c>
      <c r="H29" s="9">
        <f t="shared" si="0"/>
        <v>46491</v>
      </c>
      <c r="I29" s="9">
        <f t="shared" si="0"/>
        <v>15905</v>
      </c>
      <c r="J29" s="9">
        <f t="shared" si="0"/>
        <v>2201</v>
      </c>
      <c r="K29" s="9">
        <f t="shared" si="0"/>
        <v>160</v>
      </c>
      <c r="L29" s="9">
        <f t="shared" si="0"/>
        <v>23</v>
      </c>
      <c r="M29" s="9">
        <f t="shared" si="0"/>
        <v>18293</v>
      </c>
      <c r="N29" s="9">
        <f t="shared" si="0"/>
        <v>304</v>
      </c>
      <c r="O29" s="9">
        <f t="shared" si="0"/>
        <v>119</v>
      </c>
      <c r="P29" s="9">
        <f t="shared" si="0"/>
        <v>0</v>
      </c>
      <c r="Q29" s="9">
        <f t="shared" si="0"/>
        <v>1</v>
      </c>
      <c r="R29" s="9">
        <f t="shared" si="0"/>
        <v>3</v>
      </c>
      <c r="S29" s="9">
        <f t="shared" si="0"/>
        <v>126</v>
      </c>
      <c r="T29" s="9">
        <f t="shared" si="0"/>
        <v>363</v>
      </c>
      <c r="U29" s="9">
        <f t="shared" si="0"/>
        <v>25914</v>
      </c>
      <c r="V29" s="9">
        <f t="shared" si="0"/>
        <v>3603</v>
      </c>
      <c r="W29" s="9">
        <f t="shared" si="0"/>
        <v>2432</v>
      </c>
      <c r="X29" s="9">
        <f t="shared" si="0"/>
        <v>253</v>
      </c>
      <c r="Y29" s="9">
        <f t="shared" si="0"/>
        <v>30989</v>
      </c>
      <c r="Z29" s="9">
        <f t="shared" si="0"/>
        <v>31118</v>
      </c>
      <c r="AA29" s="9">
        <f t="shared" si="0"/>
        <v>9389</v>
      </c>
      <c r="AB29" s="9">
        <f t="shared" si="0"/>
        <v>0</v>
      </c>
      <c r="AC29" s="9">
        <f t="shared" si="0"/>
        <v>0</v>
      </c>
      <c r="AD29" s="9">
        <f t="shared" si="0"/>
        <v>75</v>
      </c>
      <c r="AE29" s="9">
        <f t="shared" si="0"/>
        <v>9657</v>
      </c>
      <c r="AF29" s="9">
        <f t="shared" si="0"/>
        <v>13312</v>
      </c>
      <c r="AG29" s="9">
        <f t="shared" si="0"/>
        <v>1731</v>
      </c>
      <c r="AH29" s="9">
        <f t="shared" si="0"/>
        <v>39</v>
      </c>
      <c r="AI29" s="9">
        <f t="shared" si="0"/>
        <v>11</v>
      </c>
      <c r="AJ29" s="9">
        <f t="shared" si="0"/>
        <v>17</v>
      </c>
      <c r="AK29" s="9">
        <f t="shared" si="0"/>
        <v>1793</v>
      </c>
      <c r="AL29" s="9">
        <f t="shared" si="0"/>
        <v>1258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31</v>
      </c>
      <c r="AT29" s="9">
        <f t="shared" si="0"/>
        <v>0</v>
      </c>
      <c r="AU29" s="9">
        <f t="shared" si="0"/>
        <v>0</v>
      </c>
      <c r="AV29" s="9">
        <f t="shared" si="0"/>
        <v>0</v>
      </c>
      <c r="AW29" s="9">
        <f t="shared" si="0"/>
        <v>32</v>
      </c>
      <c r="AX29" s="9">
        <f t="shared" si="0"/>
        <v>136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94" t="s">
        <v>175</v>
      </c>
      <c r="D9" s="94" t="s">
        <v>176</v>
      </c>
      <c r="E9" s="94" t="s">
        <v>177</v>
      </c>
      <c r="F9" s="94" t="s">
        <v>263</v>
      </c>
      <c r="G9" s="95" t="s">
        <v>178</v>
      </c>
      <c r="H9" s="94" t="s">
        <v>200</v>
      </c>
      <c r="I9" s="94" t="s">
        <v>179</v>
      </c>
      <c r="J9" s="94" t="s">
        <v>180</v>
      </c>
      <c r="K9" s="97"/>
      <c r="L9" s="97"/>
      <c r="M9" s="94" t="s">
        <v>181</v>
      </c>
      <c r="N9" s="94" t="s">
        <v>182</v>
      </c>
      <c r="O9" s="94" t="s">
        <v>183</v>
      </c>
      <c r="P9" s="97" t="s">
        <v>184</v>
      </c>
      <c r="Q9" s="97" t="s">
        <v>185</v>
      </c>
      <c r="R9" s="94" t="s">
        <v>186</v>
      </c>
      <c r="S9" s="94" t="s">
        <v>187</v>
      </c>
      <c r="T9" s="94" t="s">
        <v>188</v>
      </c>
      <c r="U9" s="94" t="s">
        <v>189</v>
      </c>
      <c r="V9" s="94" t="s">
        <v>190</v>
      </c>
      <c r="W9" s="94" t="s">
        <v>191</v>
      </c>
      <c r="X9" s="94" t="s">
        <v>192</v>
      </c>
      <c r="Y9" s="94" t="s">
        <v>193</v>
      </c>
      <c r="Z9" s="94" t="s">
        <v>194</v>
      </c>
    </row>
    <row r="10" spans="2:26" ht="73.5" customHeight="1" thickBot="1" x14ac:dyDescent="0.25">
      <c r="B10" s="10"/>
      <c r="C10" s="94"/>
      <c r="D10" s="94"/>
      <c r="E10" s="94"/>
      <c r="F10" s="94"/>
      <c r="G10" s="96"/>
      <c r="H10" s="94"/>
      <c r="I10" s="94"/>
      <c r="J10" s="40" t="s">
        <v>195</v>
      </c>
      <c r="K10" s="40" t="s">
        <v>196</v>
      </c>
      <c r="L10" s="40" t="s">
        <v>197</v>
      </c>
      <c r="M10" s="94"/>
      <c r="N10" s="94"/>
      <c r="O10" s="40" t="s">
        <v>52</v>
      </c>
      <c r="P10" s="40" t="s">
        <v>198</v>
      </c>
      <c r="Q10" s="40" t="s">
        <v>199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22</v>
      </c>
      <c r="C11" s="19">
        <v>9372</v>
      </c>
      <c r="D11" s="19">
        <v>7082</v>
      </c>
      <c r="E11" s="19">
        <v>2290</v>
      </c>
      <c r="F11" s="19">
        <v>20</v>
      </c>
      <c r="G11" s="19">
        <v>9423</v>
      </c>
      <c r="H11" s="19">
        <v>61</v>
      </c>
      <c r="I11" s="19">
        <v>14</v>
      </c>
      <c r="J11" s="19">
        <v>7018</v>
      </c>
      <c r="K11" s="19">
        <v>113</v>
      </c>
      <c r="L11" s="19">
        <v>1148</v>
      </c>
      <c r="M11" s="19">
        <v>938</v>
      </c>
      <c r="N11" s="19">
        <v>131</v>
      </c>
      <c r="O11" s="19">
        <v>369</v>
      </c>
      <c r="P11" s="19">
        <v>270</v>
      </c>
      <c r="Q11" s="19">
        <v>99</v>
      </c>
      <c r="R11" s="33">
        <v>8661880</v>
      </c>
      <c r="S11" s="33">
        <v>4392450</v>
      </c>
      <c r="T11" s="41">
        <f>+(G11/R11)*100</f>
        <v>0.10878700697769998</v>
      </c>
      <c r="U11" s="41">
        <f>+G11/S11*100</f>
        <v>0.2145272000819588</v>
      </c>
      <c r="V11" s="41">
        <f t="shared" ref="V11:V28" si="0">+C11/S11*100</f>
        <v>0.21336611685961138</v>
      </c>
      <c r="W11" s="43">
        <f t="shared" ref="W11:W28" si="1">+O11/G11</f>
        <v>3.9159503342884434E-2</v>
      </c>
      <c r="X11" s="43">
        <f t="shared" ref="X11:X28" si="2">O11/C11</f>
        <v>3.9372599231754159E-2</v>
      </c>
      <c r="Y11" s="43">
        <f>'Órdenes y Medidas'!C14/'Denuncias-Renuncias'!G11</f>
        <v>0.2328345537514592</v>
      </c>
      <c r="Z11" s="43">
        <f>'Órdenes y Medidas'!C14/'Denuncias-Renuncias'!C11</f>
        <v>0.23410157917200169</v>
      </c>
    </row>
    <row r="12" spans="2:26" ht="20.100000000000001" customHeight="1" thickBot="1" x14ac:dyDescent="0.25">
      <c r="B12" s="4" t="s">
        <v>23</v>
      </c>
      <c r="C12" s="20">
        <v>981</v>
      </c>
      <c r="D12" s="20">
        <v>584</v>
      </c>
      <c r="E12" s="20">
        <v>397</v>
      </c>
      <c r="F12" s="20">
        <v>10</v>
      </c>
      <c r="G12" s="20">
        <v>1074</v>
      </c>
      <c r="H12" s="20">
        <v>4</v>
      </c>
      <c r="I12" s="20">
        <v>5</v>
      </c>
      <c r="J12" s="20">
        <v>708</v>
      </c>
      <c r="K12" s="20">
        <v>26</v>
      </c>
      <c r="L12" s="20">
        <v>234</v>
      </c>
      <c r="M12" s="20">
        <v>89</v>
      </c>
      <c r="N12" s="20">
        <v>8</v>
      </c>
      <c r="O12" s="20">
        <v>225</v>
      </c>
      <c r="P12" s="20">
        <v>125</v>
      </c>
      <c r="Q12" s="20">
        <v>100</v>
      </c>
      <c r="R12" s="20">
        <v>1325342</v>
      </c>
      <c r="S12" s="20">
        <v>670344</v>
      </c>
      <c r="T12" s="41">
        <f t="shared" ref="T12:T28" si="3">+(G12/R12)*100</f>
        <v>8.1035687392386271E-2</v>
      </c>
      <c r="U12" s="41">
        <f t="shared" ref="U12:U28" si="4">+G12/S12*100</f>
        <v>0.16021624718055208</v>
      </c>
      <c r="V12" s="41">
        <f t="shared" si="0"/>
        <v>0.14634277326268302</v>
      </c>
      <c r="W12" s="44">
        <f t="shared" si="1"/>
        <v>0.20949720670391062</v>
      </c>
      <c r="X12" s="44">
        <f t="shared" si="2"/>
        <v>0.22935779816513763</v>
      </c>
      <c r="Y12" s="44">
        <f>'Órdenes y Medidas'!C15/'Denuncias-Renuncias'!G12</f>
        <v>0.21229050279329609</v>
      </c>
      <c r="Z12" s="44">
        <f>'Órdenes y Medidas'!C15/'Denuncias-Renuncias'!C12</f>
        <v>0.23241590214067279</v>
      </c>
    </row>
    <row r="13" spans="2:26" ht="20.100000000000001" customHeight="1" thickBot="1" x14ac:dyDescent="0.25">
      <c r="B13" s="4" t="s">
        <v>24</v>
      </c>
      <c r="C13" s="20">
        <v>773</v>
      </c>
      <c r="D13" s="20">
        <v>596</v>
      </c>
      <c r="E13" s="20">
        <v>177</v>
      </c>
      <c r="F13" s="20">
        <v>10</v>
      </c>
      <c r="G13" s="20">
        <v>773</v>
      </c>
      <c r="H13" s="20">
        <v>20</v>
      </c>
      <c r="I13" s="20">
        <v>0</v>
      </c>
      <c r="J13" s="20">
        <v>502</v>
      </c>
      <c r="K13" s="20">
        <v>32</v>
      </c>
      <c r="L13" s="20">
        <v>99</v>
      </c>
      <c r="M13" s="20">
        <v>83</v>
      </c>
      <c r="N13" s="20">
        <v>37</v>
      </c>
      <c r="O13" s="20">
        <v>69</v>
      </c>
      <c r="P13" s="20">
        <v>48</v>
      </c>
      <c r="Q13" s="20">
        <v>21</v>
      </c>
      <c r="R13" s="20">
        <v>1004499</v>
      </c>
      <c r="S13" s="20">
        <v>525467</v>
      </c>
      <c r="T13" s="41">
        <f t="shared" si="3"/>
        <v>7.6953784921637555E-2</v>
      </c>
      <c r="U13" s="41">
        <f t="shared" si="4"/>
        <v>0.14710723984569915</v>
      </c>
      <c r="V13" s="41">
        <f t="shared" si="0"/>
        <v>0.14710723984569915</v>
      </c>
      <c r="W13" s="44">
        <f t="shared" si="1"/>
        <v>8.9262613195342816E-2</v>
      </c>
      <c r="X13" s="44">
        <f t="shared" si="2"/>
        <v>8.9262613195342816E-2</v>
      </c>
      <c r="Y13" s="44">
        <f>'Órdenes y Medidas'!C16/'Denuncias-Renuncias'!G13</f>
        <v>0.31306597671410091</v>
      </c>
      <c r="Z13" s="44">
        <f>'Órdenes y Medidas'!C16/'Denuncias-Renuncias'!C13</f>
        <v>0.31306597671410091</v>
      </c>
    </row>
    <row r="14" spans="2:26" ht="20.100000000000001" customHeight="1" thickBot="1" x14ac:dyDescent="0.25">
      <c r="B14" s="4" t="s">
        <v>25</v>
      </c>
      <c r="C14" s="20">
        <v>1631</v>
      </c>
      <c r="D14" s="20">
        <v>920</v>
      </c>
      <c r="E14" s="20">
        <v>711</v>
      </c>
      <c r="F14" s="20">
        <v>0</v>
      </c>
      <c r="G14" s="20">
        <v>1752</v>
      </c>
      <c r="H14" s="20">
        <v>27</v>
      </c>
      <c r="I14" s="20">
        <v>4</v>
      </c>
      <c r="J14" s="20">
        <v>1255</v>
      </c>
      <c r="K14" s="20">
        <v>65</v>
      </c>
      <c r="L14" s="20">
        <v>221</v>
      </c>
      <c r="M14" s="20">
        <v>174</v>
      </c>
      <c r="N14" s="20">
        <v>6</v>
      </c>
      <c r="O14" s="20">
        <v>292</v>
      </c>
      <c r="P14" s="20">
        <v>175</v>
      </c>
      <c r="Q14" s="20">
        <v>117</v>
      </c>
      <c r="R14" s="20">
        <v>1176254</v>
      </c>
      <c r="S14" s="20">
        <v>590758</v>
      </c>
      <c r="T14" s="41">
        <f t="shared" si="3"/>
        <v>0.14894742122024665</v>
      </c>
      <c r="U14" s="41">
        <f t="shared" si="4"/>
        <v>0.29656813788387121</v>
      </c>
      <c r="V14" s="41">
        <f t="shared" si="0"/>
        <v>0.27608597767613807</v>
      </c>
      <c r="W14" s="44">
        <f t="shared" si="1"/>
        <v>0.16666666666666666</v>
      </c>
      <c r="X14" s="44">
        <f t="shared" si="2"/>
        <v>0.17903126916002451</v>
      </c>
      <c r="Y14" s="44">
        <f>'Órdenes y Medidas'!C17/'Denuncias-Renuncias'!G14</f>
        <v>0.20490867579908675</v>
      </c>
      <c r="Z14" s="44">
        <f>'Órdenes y Medidas'!C17/'Denuncias-Renuncias'!C14</f>
        <v>0.22011036174126303</v>
      </c>
    </row>
    <row r="15" spans="2:26" ht="20.100000000000001" customHeight="1" thickBot="1" x14ac:dyDescent="0.25">
      <c r="B15" s="4" t="s">
        <v>26</v>
      </c>
      <c r="C15" s="20">
        <v>2366</v>
      </c>
      <c r="D15" s="20">
        <v>1843</v>
      </c>
      <c r="E15" s="20">
        <v>523</v>
      </c>
      <c r="F15" s="20">
        <v>6</v>
      </c>
      <c r="G15" s="20">
        <v>2376</v>
      </c>
      <c r="H15" s="20">
        <v>19</v>
      </c>
      <c r="I15" s="20">
        <v>0</v>
      </c>
      <c r="J15" s="20">
        <v>1599</v>
      </c>
      <c r="K15" s="20">
        <v>19</v>
      </c>
      <c r="L15" s="20">
        <v>397</v>
      </c>
      <c r="M15" s="20">
        <v>253</v>
      </c>
      <c r="N15" s="20">
        <v>89</v>
      </c>
      <c r="O15" s="20">
        <v>302</v>
      </c>
      <c r="P15" s="20">
        <v>175</v>
      </c>
      <c r="Q15" s="20">
        <v>127</v>
      </c>
      <c r="R15" s="20">
        <v>2176412</v>
      </c>
      <c r="S15" s="20">
        <v>1101527</v>
      </c>
      <c r="T15" s="41">
        <f t="shared" si="3"/>
        <v>0.10917050631957552</v>
      </c>
      <c r="U15" s="41">
        <f t="shared" si="4"/>
        <v>0.21570056839278567</v>
      </c>
      <c r="V15" s="41">
        <f t="shared" si="0"/>
        <v>0.21479273771773186</v>
      </c>
      <c r="W15" s="44">
        <f t="shared" si="1"/>
        <v>0.12710437710437711</v>
      </c>
      <c r="X15" s="44">
        <f t="shared" si="2"/>
        <v>0.12764158918005072</v>
      </c>
      <c r="Y15" s="44">
        <f>'Órdenes y Medidas'!C18/'Denuncias-Renuncias'!G15</f>
        <v>0.18686868686868688</v>
      </c>
      <c r="Z15" s="44">
        <f>'Órdenes y Medidas'!C18/'Denuncias-Renuncias'!C15</f>
        <v>0.18765849535080303</v>
      </c>
    </row>
    <row r="16" spans="2:26" ht="20.100000000000001" customHeight="1" thickBot="1" x14ac:dyDescent="0.25">
      <c r="B16" s="4" t="s">
        <v>27</v>
      </c>
      <c r="C16" s="20">
        <v>525</v>
      </c>
      <c r="D16" s="20">
        <v>376</v>
      </c>
      <c r="E16" s="20">
        <v>149</v>
      </c>
      <c r="F16" s="20">
        <v>2</v>
      </c>
      <c r="G16" s="20">
        <v>546</v>
      </c>
      <c r="H16" s="20">
        <v>9</v>
      </c>
      <c r="I16" s="20">
        <v>0</v>
      </c>
      <c r="J16" s="20">
        <v>376</v>
      </c>
      <c r="K16" s="20">
        <v>12</v>
      </c>
      <c r="L16" s="20">
        <v>58</v>
      </c>
      <c r="M16" s="20">
        <v>21</v>
      </c>
      <c r="N16" s="20">
        <v>70</v>
      </c>
      <c r="O16" s="20">
        <v>54</v>
      </c>
      <c r="P16" s="20">
        <v>40</v>
      </c>
      <c r="Q16" s="20">
        <v>14</v>
      </c>
      <c r="R16" s="20">
        <v>585222</v>
      </c>
      <c r="S16" s="20">
        <v>301585</v>
      </c>
      <c r="T16" s="41">
        <f t="shared" si="3"/>
        <v>9.3297927965797597E-2</v>
      </c>
      <c r="U16" s="41">
        <f t="shared" si="4"/>
        <v>0.18104348691082117</v>
      </c>
      <c r="V16" s="41">
        <f t="shared" si="0"/>
        <v>0.17408027587578959</v>
      </c>
      <c r="W16" s="44">
        <f t="shared" si="1"/>
        <v>9.8901098901098897E-2</v>
      </c>
      <c r="X16" s="44">
        <f t="shared" si="2"/>
        <v>0.10285714285714286</v>
      </c>
      <c r="Y16" s="44">
        <f>'Órdenes y Medidas'!C19/'Denuncias-Renuncias'!G16</f>
        <v>0.20512820512820512</v>
      </c>
      <c r="Z16" s="44">
        <f>'Órdenes y Medidas'!C19/'Denuncias-Renuncias'!C16</f>
        <v>0.21333333333333335</v>
      </c>
    </row>
    <row r="17" spans="2:28" ht="20.100000000000001" customHeight="1" thickBot="1" x14ac:dyDescent="0.25">
      <c r="B17" s="4" t="s">
        <v>28</v>
      </c>
      <c r="C17" s="20">
        <v>1400</v>
      </c>
      <c r="D17" s="20">
        <v>993</v>
      </c>
      <c r="E17" s="20">
        <v>407</v>
      </c>
      <c r="F17" s="20">
        <v>4</v>
      </c>
      <c r="G17" s="20">
        <v>1400</v>
      </c>
      <c r="H17" s="20">
        <v>1</v>
      </c>
      <c r="I17" s="20">
        <v>5</v>
      </c>
      <c r="J17" s="20">
        <v>1172</v>
      </c>
      <c r="K17" s="20">
        <v>38</v>
      </c>
      <c r="L17" s="20">
        <v>157</v>
      </c>
      <c r="M17" s="20">
        <v>25</v>
      </c>
      <c r="N17" s="20">
        <v>2</v>
      </c>
      <c r="O17" s="20">
        <v>169</v>
      </c>
      <c r="P17" s="20">
        <v>82</v>
      </c>
      <c r="Q17" s="20">
        <v>87</v>
      </c>
      <c r="R17" s="20">
        <v>2370064</v>
      </c>
      <c r="S17" s="20">
        <v>1203467</v>
      </c>
      <c r="T17" s="41">
        <f t="shared" si="3"/>
        <v>5.9070134814924825E-2</v>
      </c>
      <c r="U17" s="41">
        <f t="shared" si="4"/>
        <v>0.11633056826651665</v>
      </c>
      <c r="V17" s="41">
        <f t="shared" si="0"/>
        <v>0.11633056826651665</v>
      </c>
      <c r="W17" s="44">
        <f t="shared" si="1"/>
        <v>0.12071428571428572</v>
      </c>
      <c r="X17" s="44">
        <f t="shared" si="2"/>
        <v>0.12071428571428572</v>
      </c>
      <c r="Y17" s="44">
        <f>'Órdenes y Medidas'!C20/'Denuncias-Renuncias'!G17</f>
        <v>0.30285714285714288</v>
      </c>
      <c r="Z17" s="44">
        <f>'Órdenes y Medidas'!C20/'Denuncias-Renuncias'!C17</f>
        <v>0.30285714285714288</v>
      </c>
    </row>
    <row r="18" spans="2:28" ht="20.100000000000001" customHeight="1" thickBot="1" x14ac:dyDescent="0.25">
      <c r="B18" s="4" t="s">
        <v>29</v>
      </c>
      <c r="C18" s="20">
        <v>1596</v>
      </c>
      <c r="D18" s="20">
        <v>1101</v>
      </c>
      <c r="E18" s="20">
        <v>495</v>
      </c>
      <c r="F18" s="20">
        <v>6</v>
      </c>
      <c r="G18" s="20">
        <v>1643</v>
      </c>
      <c r="H18" s="20">
        <v>9</v>
      </c>
      <c r="I18" s="20">
        <v>2</v>
      </c>
      <c r="J18" s="20">
        <v>1197</v>
      </c>
      <c r="K18" s="20">
        <v>16</v>
      </c>
      <c r="L18" s="20">
        <v>213</v>
      </c>
      <c r="M18" s="20">
        <v>83</v>
      </c>
      <c r="N18" s="20">
        <v>123</v>
      </c>
      <c r="O18" s="20">
        <v>115</v>
      </c>
      <c r="P18" s="20">
        <v>81</v>
      </c>
      <c r="Q18" s="20">
        <v>34</v>
      </c>
      <c r="R18" s="20">
        <v>2052193</v>
      </c>
      <c r="S18" s="20">
        <v>1024712</v>
      </c>
      <c r="T18" s="41">
        <f t="shared" si="3"/>
        <v>8.0060696045644822E-2</v>
      </c>
      <c r="U18" s="41">
        <f t="shared" si="4"/>
        <v>0.16033773391938419</v>
      </c>
      <c r="V18" s="41">
        <f t="shared" si="0"/>
        <v>0.155751079327655</v>
      </c>
      <c r="W18" s="44">
        <f t="shared" si="1"/>
        <v>6.999391357273281E-2</v>
      </c>
      <c r="X18" s="44">
        <f t="shared" si="2"/>
        <v>7.2055137844611525E-2</v>
      </c>
      <c r="Y18" s="44">
        <f>'Órdenes y Medidas'!C21/'Denuncias-Renuncias'!G18</f>
        <v>0.27875836883749239</v>
      </c>
      <c r="Z18" s="44">
        <f>'Órdenes y Medidas'!C21/'Denuncias-Renuncias'!C18</f>
        <v>0.28696741854636593</v>
      </c>
      <c r="AB18" s="68"/>
    </row>
    <row r="19" spans="2:28" ht="20.100000000000001" customHeight="1" thickBot="1" x14ac:dyDescent="0.25">
      <c r="B19" s="4" t="s">
        <v>30</v>
      </c>
      <c r="C19" s="20">
        <v>5707</v>
      </c>
      <c r="D19" s="20">
        <v>3326</v>
      </c>
      <c r="E19" s="20">
        <v>2381</v>
      </c>
      <c r="F19" s="20">
        <v>13</v>
      </c>
      <c r="G19" s="20">
        <v>5784</v>
      </c>
      <c r="H19" s="20">
        <v>45</v>
      </c>
      <c r="I19" s="20">
        <v>8</v>
      </c>
      <c r="J19" s="20">
        <v>4170</v>
      </c>
      <c r="K19" s="20">
        <v>71</v>
      </c>
      <c r="L19" s="20">
        <v>1036</v>
      </c>
      <c r="M19" s="20">
        <v>407</v>
      </c>
      <c r="N19" s="20">
        <v>47</v>
      </c>
      <c r="O19" s="20">
        <v>651</v>
      </c>
      <c r="P19" s="20">
        <v>341</v>
      </c>
      <c r="Q19" s="20">
        <v>310</v>
      </c>
      <c r="R19" s="20">
        <v>7783302</v>
      </c>
      <c r="S19" s="20">
        <v>3954137</v>
      </c>
      <c r="T19" s="41">
        <f t="shared" si="3"/>
        <v>7.431293299424846E-2</v>
      </c>
      <c r="U19" s="41">
        <f t="shared" si="4"/>
        <v>0.14627717754847644</v>
      </c>
      <c r="V19" s="41">
        <f t="shared" si="0"/>
        <v>0.14432984997737811</v>
      </c>
      <c r="W19" s="44">
        <f t="shared" si="1"/>
        <v>0.11255186721991702</v>
      </c>
      <c r="X19" s="44">
        <f t="shared" si="2"/>
        <v>0.11407043981075872</v>
      </c>
      <c r="Y19" s="44">
        <f>'Órdenes y Medidas'!C22/'Denuncias-Renuncias'!G19</f>
        <v>0.26365836791147995</v>
      </c>
      <c r="Z19" s="44">
        <f>'Órdenes y Medidas'!C22/'Denuncias-Renuncias'!C19</f>
        <v>0.26721570001752232</v>
      </c>
      <c r="AB19" s="68"/>
    </row>
    <row r="20" spans="2:28" ht="20.100000000000001" customHeight="1" thickBot="1" x14ac:dyDescent="0.25">
      <c r="B20" s="4" t="s">
        <v>31</v>
      </c>
      <c r="C20" s="20">
        <v>6252</v>
      </c>
      <c r="D20" s="20">
        <v>3780</v>
      </c>
      <c r="E20" s="20">
        <v>2472</v>
      </c>
      <c r="F20" s="20">
        <v>14</v>
      </c>
      <c r="G20" s="20">
        <v>6909</v>
      </c>
      <c r="H20" s="20">
        <v>84</v>
      </c>
      <c r="I20" s="20">
        <v>2</v>
      </c>
      <c r="J20" s="20">
        <v>4070</v>
      </c>
      <c r="K20" s="20">
        <v>150</v>
      </c>
      <c r="L20" s="20">
        <v>1021</v>
      </c>
      <c r="M20" s="20">
        <v>730</v>
      </c>
      <c r="N20" s="20">
        <v>852</v>
      </c>
      <c r="O20" s="20">
        <v>675</v>
      </c>
      <c r="P20" s="20">
        <v>382</v>
      </c>
      <c r="Q20" s="20">
        <v>293</v>
      </c>
      <c r="R20" s="20">
        <v>5090839</v>
      </c>
      <c r="S20" s="20">
        <v>2584369</v>
      </c>
      <c r="T20" s="41">
        <f t="shared" si="3"/>
        <v>0.13571436849603769</v>
      </c>
      <c r="U20" s="41">
        <f t="shared" si="4"/>
        <v>0.26733798462990388</v>
      </c>
      <c r="V20" s="41">
        <f t="shared" si="0"/>
        <v>0.2419159183537645</v>
      </c>
      <c r="W20" s="44">
        <f t="shared" si="1"/>
        <v>9.7698653929656973E-2</v>
      </c>
      <c r="X20" s="44">
        <f t="shared" si="2"/>
        <v>0.10796545105566219</v>
      </c>
      <c r="Y20" s="44">
        <f>'Órdenes y Medidas'!C23/'Denuncias-Renuncias'!G20</f>
        <v>0.21406860616587062</v>
      </c>
      <c r="Z20" s="44">
        <f>'Órdenes y Medidas'!C23/'Denuncias-Renuncias'!C20</f>
        <v>0.23656429942418425</v>
      </c>
      <c r="AB20" s="68"/>
    </row>
    <row r="21" spans="2:28" ht="20.100000000000001" customHeight="1" thickBot="1" x14ac:dyDescent="0.25">
      <c r="B21" s="4" t="s">
        <v>32</v>
      </c>
      <c r="C21" s="20">
        <v>875</v>
      </c>
      <c r="D21" s="20">
        <v>764</v>
      </c>
      <c r="E21" s="20">
        <v>111</v>
      </c>
      <c r="F21" s="20">
        <v>23</v>
      </c>
      <c r="G21" s="20">
        <v>885</v>
      </c>
      <c r="H21" s="20">
        <v>13</v>
      </c>
      <c r="I21" s="20">
        <v>1</v>
      </c>
      <c r="J21" s="20">
        <v>545</v>
      </c>
      <c r="K21" s="20">
        <v>15</v>
      </c>
      <c r="L21" s="20">
        <v>139</v>
      </c>
      <c r="M21" s="20">
        <v>80</v>
      </c>
      <c r="N21" s="20">
        <v>92</v>
      </c>
      <c r="O21" s="20">
        <v>29</v>
      </c>
      <c r="P21" s="20">
        <v>23</v>
      </c>
      <c r="Q21" s="20">
        <v>6</v>
      </c>
      <c r="R21" s="20">
        <v>1054245</v>
      </c>
      <c r="S21" s="20">
        <v>533013</v>
      </c>
      <c r="T21" s="41">
        <f t="shared" si="3"/>
        <v>8.3946331260760065E-2</v>
      </c>
      <c r="U21" s="41">
        <f t="shared" si="4"/>
        <v>0.16603722610893168</v>
      </c>
      <c r="V21" s="41">
        <f t="shared" si="0"/>
        <v>0.16416109926024319</v>
      </c>
      <c r="W21" s="44">
        <f t="shared" si="1"/>
        <v>3.2768361581920903E-2</v>
      </c>
      <c r="X21" s="44">
        <f t="shared" si="2"/>
        <v>3.3142857142857141E-2</v>
      </c>
      <c r="Y21" s="44">
        <f>'Órdenes y Medidas'!C24/'Denuncias-Renuncias'!G21</f>
        <v>0.29039548022598871</v>
      </c>
      <c r="Z21" s="44">
        <f>'Órdenes y Medidas'!C24/'Denuncias-Renuncias'!C21</f>
        <v>0.29371428571428571</v>
      </c>
      <c r="AB21" s="68"/>
    </row>
    <row r="22" spans="2:28" ht="20.100000000000001" customHeight="1" thickBot="1" x14ac:dyDescent="0.25">
      <c r="B22" s="4" t="s">
        <v>33</v>
      </c>
      <c r="C22" s="20">
        <v>1811</v>
      </c>
      <c r="D22" s="20">
        <v>1450</v>
      </c>
      <c r="E22" s="20">
        <v>361</v>
      </c>
      <c r="F22" s="20">
        <v>6</v>
      </c>
      <c r="G22" s="20">
        <v>1813</v>
      </c>
      <c r="H22" s="20">
        <v>45</v>
      </c>
      <c r="I22" s="20">
        <v>0</v>
      </c>
      <c r="J22" s="20">
        <v>1328</v>
      </c>
      <c r="K22" s="20">
        <v>16</v>
      </c>
      <c r="L22" s="20">
        <v>340</v>
      </c>
      <c r="M22" s="20">
        <v>46</v>
      </c>
      <c r="N22" s="20">
        <v>38</v>
      </c>
      <c r="O22" s="20">
        <v>97</v>
      </c>
      <c r="P22" s="20">
        <v>77</v>
      </c>
      <c r="Q22" s="20">
        <v>20</v>
      </c>
      <c r="R22" s="20">
        <v>2689152</v>
      </c>
      <c r="S22" s="20">
        <v>1395092</v>
      </c>
      <c r="T22" s="41">
        <f t="shared" si="3"/>
        <v>6.7419022799752495E-2</v>
      </c>
      <c r="U22" s="41">
        <f t="shared" si="4"/>
        <v>0.12995558715840963</v>
      </c>
      <c r="V22" s="41">
        <f t="shared" si="0"/>
        <v>0.12981222743733031</v>
      </c>
      <c r="W22" s="44">
        <f t="shared" si="1"/>
        <v>5.3502482073910645E-2</v>
      </c>
      <c r="X22" s="44">
        <f t="shared" si="2"/>
        <v>5.3561568194367755E-2</v>
      </c>
      <c r="Y22" s="44">
        <f>'Órdenes y Medidas'!C25/'Denuncias-Renuncias'!G22</f>
        <v>0.26806398234969664</v>
      </c>
      <c r="Z22" s="44">
        <f>'Órdenes y Medidas'!C25/'Denuncias-Renuncias'!C22</f>
        <v>0.26836002208724463</v>
      </c>
      <c r="AB22" s="68"/>
    </row>
    <row r="23" spans="2:28" ht="20.100000000000001" customHeight="1" thickBot="1" x14ac:dyDescent="0.25">
      <c r="B23" s="4" t="s">
        <v>34</v>
      </c>
      <c r="C23" s="20">
        <v>6878</v>
      </c>
      <c r="D23" s="20">
        <v>3928</v>
      </c>
      <c r="E23" s="20">
        <v>2950</v>
      </c>
      <c r="F23" s="20">
        <v>4</v>
      </c>
      <c r="G23" s="20">
        <v>6958</v>
      </c>
      <c r="H23" s="20">
        <v>109</v>
      </c>
      <c r="I23" s="20">
        <v>14</v>
      </c>
      <c r="J23" s="20">
        <v>4953</v>
      </c>
      <c r="K23" s="20">
        <v>92</v>
      </c>
      <c r="L23" s="20">
        <v>1276</v>
      </c>
      <c r="M23" s="20">
        <v>329</v>
      </c>
      <c r="N23" s="20">
        <v>185</v>
      </c>
      <c r="O23" s="20">
        <v>811</v>
      </c>
      <c r="P23" s="20">
        <v>414</v>
      </c>
      <c r="Q23" s="20">
        <v>397</v>
      </c>
      <c r="R23" s="20">
        <v>6744456</v>
      </c>
      <c r="S23" s="20">
        <v>3517219</v>
      </c>
      <c r="T23" s="41">
        <f t="shared" si="3"/>
        <v>0.10316621533300832</v>
      </c>
      <c r="U23" s="41">
        <f t="shared" si="4"/>
        <v>0.19782674891725538</v>
      </c>
      <c r="V23" s="41">
        <f t="shared" si="0"/>
        <v>0.1955522246411156</v>
      </c>
      <c r="W23" s="44">
        <f t="shared" si="1"/>
        <v>0.11655648174762863</v>
      </c>
      <c r="X23" s="44">
        <f t="shared" si="2"/>
        <v>0.11791218377435302</v>
      </c>
      <c r="Y23" s="44">
        <f>'Órdenes y Medidas'!C26/'Denuncias-Renuncias'!G23</f>
        <v>0.21169876401264731</v>
      </c>
      <c r="Z23" s="44">
        <f>'Órdenes y Medidas'!C26/'Denuncias-Renuncias'!C23</f>
        <v>0.21416109334108752</v>
      </c>
      <c r="AB23" s="68"/>
    </row>
    <row r="24" spans="2:28" ht="20.100000000000001" customHeight="1" thickBot="1" x14ac:dyDescent="0.25">
      <c r="B24" s="4" t="s">
        <v>35</v>
      </c>
      <c r="C24" s="20">
        <v>2180</v>
      </c>
      <c r="D24" s="20">
        <v>1346</v>
      </c>
      <c r="E24" s="20">
        <v>834</v>
      </c>
      <c r="F24" s="20">
        <v>13</v>
      </c>
      <c r="G24" s="20">
        <v>2180</v>
      </c>
      <c r="H24" s="20">
        <v>2</v>
      </c>
      <c r="I24" s="20">
        <v>0</v>
      </c>
      <c r="J24" s="20">
        <v>1662</v>
      </c>
      <c r="K24" s="20">
        <v>33</v>
      </c>
      <c r="L24" s="20">
        <v>350</v>
      </c>
      <c r="M24" s="20">
        <v>110</v>
      </c>
      <c r="N24" s="20">
        <v>23</v>
      </c>
      <c r="O24" s="20">
        <v>110</v>
      </c>
      <c r="P24" s="20">
        <v>70</v>
      </c>
      <c r="Q24" s="20">
        <v>40</v>
      </c>
      <c r="R24" s="20">
        <v>1531439</v>
      </c>
      <c r="S24" s="20">
        <v>764181</v>
      </c>
      <c r="T24" s="41">
        <f t="shared" si="3"/>
        <v>0.14234977690916845</v>
      </c>
      <c r="U24" s="41">
        <f t="shared" si="4"/>
        <v>0.28527272988990826</v>
      </c>
      <c r="V24" s="41">
        <f t="shared" si="0"/>
        <v>0.28527272988990826</v>
      </c>
      <c r="W24" s="44">
        <f t="shared" si="1"/>
        <v>5.0458715596330278E-2</v>
      </c>
      <c r="X24" s="44">
        <f t="shared" si="2"/>
        <v>5.0458715596330278E-2</v>
      </c>
      <c r="Y24" s="44">
        <f>'Órdenes y Medidas'!C27/'Denuncias-Renuncias'!G24</f>
        <v>0.19770642201834862</v>
      </c>
      <c r="Z24" s="44">
        <f>'Órdenes y Medidas'!C27/'Denuncias-Renuncias'!C24</f>
        <v>0.19770642201834862</v>
      </c>
      <c r="AB24" s="68"/>
    </row>
    <row r="25" spans="2:28" ht="20.100000000000001" customHeight="1" thickBot="1" x14ac:dyDescent="0.25">
      <c r="B25" s="4" t="s">
        <v>36</v>
      </c>
      <c r="C25" s="20">
        <v>498</v>
      </c>
      <c r="D25" s="20">
        <v>268</v>
      </c>
      <c r="E25" s="20">
        <v>230</v>
      </c>
      <c r="F25" s="20">
        <v>4</v>
      </c>
      <c r="G25" s="20">
        <v>498</v>
      </c>
      <c r="H25" s="20">
        <v>1</v>
      </c>
      <c r="I25" s="20">
        <v>10</v>
      </c>
      <c r="J25" s="20">
        <v>379</v>
      </c>
      <c r="K25" s="20">
        <v>24</v>
      </c>
      <c r="L25" s="20">
        <v>64</v>
      </c>
      <c r="M25" s="20">
        <v>19</v>
      </c>
      <c r="N25" s="20">
        <v>1</v>
      </c>
      <c r="O25" s="20">
        <v>24</v>
      </c>
      <c r="P25" s="20">
        <v>12</v>
      </c>
      <c r="Q25" s="20">
        <v>12</v>
      </c>
      <c r="R25" s="20">
        <v>663612</v>
      </c>
      <c r="S25" s="20">
        <v>335270</v>
      </c>
      <c r="T25" s="41">
        <f t="shared" si="3"/>
        <v>7.5043850924938066E-2</v>
      </c>
      <c r="U25" s="41">
        <f t="shared" si="4"/>
        <v>0.1485370000298267</v>
      </c>
      <c r="V25" s="41">
        <f t="shared" si="0"/>
        <v>0.1485370000298267</v>
      </c>
      <c r="W25" s="44">
        <f t="shared" si="1"/>
        <v>4.8192771084337352E-2</v>
      </c>
      <c r="X25" s="44">
        <f t="shared" si="2"/>
        <v>4.8192771084337352E-2</v>
      </c>
      <c r="Y25" s="44">
        <f>'Órdenes y Medidas'!C28/'Denuncias-Renuncias'!G25</f>
        <v>0.20080321285140562</v>
      </c>
      <c r="Z25" s="44">
        <f>'Órdenes y Medidas'!C28/'Denuncias-Renuncias'!C25</f>
        <v>0.20080321285140562</v>
      </c>
      <c r="AB25" s="68"/>
    </row>
    <row r="26" spans="2:28" ht="20.100000000000001" customHeight="1" thickBot="1" x14ac:dyDescent="0.25">
      <c r="B26" s="5" t="s">
        <v>37</v>
      </c>
      <c r="C26" s="20">
        <v>1472</v>
      </c>
      <c r="D26" s="20">
        <v>904</v>
      </c>
      <c r="E26" s="20">
        <v>568</v>
      </c>
      <c r="F26" s="20">
        <v>20</v>
      </c>
      <c r="G26" s="20">
        <v>1495</v>
      </c>
      <c r="H26" s="20">
        <v>70</v>
      </c>
      <c r="I26" s="20">
        <v>7</v>
      </c>
      <c r="J26" s="20">
        <v>886</v>
      </c>
      <c r="K26" s="20">
        <v>14</v>
      </c>
      <c r="L26" s="20">
        <v>407</v>
      </c>
      <c r="M26" s="20">
        <v>49</v>
      </c>
      <c r="N26" s="20">
        <v>62</v>
      </c>
      <c r="O26" s="20">
        <v>139</v>
      </c>
      <c r="P26" s="20">
        <v>71</v>
      </c>
      <c r="Q26" s="20">
        <v>68</v>
      </c>
      <c r="R26" s="20">
        <v>2207201</v>
      </c>
      <c r="S26" s="20">
        <v>1134136</v>
      </c>
      <c r="T26" s="41">
        <f t="shared" si="3"/>
        <v>6.7732843542568172E-2</v>
      </c>
      <c r="U26" s="41">
        <f t="shared" si="4"/>
        <v>0.131818406258156</v>
      </c>
      <c r="V26" s="41">
        <f t="shared" si="0"/>
        <v>0.1297904307772613</v>
      </c>
      <c r="W26" s="44">
        <f t="shared" si="1"/>
        <v>9.2976588628762541E-2</v>
      </c>
      <c r="X26" s="44">
        <f t="shared" si="2"/>
        <v>9.442934782608696E-2</v>
      </c>
      <c r="Y26" s="44">
        <f>'Órdenes y Medidas'!C29/'Denuncias-Renuncias'!G26</f>
        <v>0.18394648829431437</v>
      </c>
      <c r="Z26" s="44">
        <f>'Órdenes y Medidas'!C29/'Denuncias-Renuncias'!C26</f>
        <v>0.18682065217391305</v>
      </c>
      <c r="AB26" s="68"/>
    </row>
    <row r="27" spans="2:28" ht="20.100000000000001" customHeight="1" thickBot="1" x14ac:dyDescent="0.25">
      <c r="B27" s="6" t="s">
        <v>38</v>
      </c>
      <c r="C27" s="21">
        <v>226</v>
      </c>
      <c r="D27" s="21">
        <v>127</v>
      </c>
      <c r="E27" s="21">
        <v>99</v>
      </c>
      <c r="F27" s="21">
        <v>7</v>
      </c>
      <c r="G27" s="21">
        <v>234</v>
      </c>
      <c r="H27" s="21">
        <v>0</v>
      </c>
      <c r="I27" s="21">
        <v>0</v>
      </c>
      <c r="J27" s="21">
        <v>229</v>
      </c>
      <c r="K27" s="21">
        <v>0</v>
      </c>
      <c r="L27" s="21">
        <v>2</v>
      </c>
      <c r="M27" s="21">
        <v>3</v>
      </c>
      <c r="N27" s="21">
        <v>0</v>
      </c>
      <c r="O27" s="21">
        <v>36</v>
      </c>
      <c r="P27" s="21">
        <v>23</v>
      </c>
      <c r="Q27" s="21">
        <v>13</v>
      </c>
      <c r="R27" s="21">
        <v>319485</v>
      </c>
      <c r="S27" s="21">
        <v>161863</v>
      </c>
      <c r="T27" s="41">
        <f t="shared" si="3"/>
        <v>7.3242875252359257E-2</v>
      </c>
      <c r="U27" s="41">
        <f t="shared" si="4"/>
        <v>0.14456670146976147</v>
      </c>
      <c r="V27" s="41">
        <f t="shared" si="0"/>
        <v>0.13962425013746194</v>
      </c>
      <c r="W27" s="45">
        <f t="shared" si="1"/>
        <v>0.15384615384615385</v>
      </c>
      <c r="X27" s="45">
        <f t="shared" si="2"/>
        <v>0.15929203539823009</v>
      </c>
      <c r="Y27" s="45">
        <f>'Órdenes y Medidas'!C30/'Denuncias-Renuncias'!G27</f>
        <v>0.41452991452991456</v>
      </c>
      <c r="Z27" s="45">
        <f>'Órdenes y Medidas'!C30/'Denuncias-Renuncias'!C27</f>
        <v>0.42920353982300885</v>
      </c>
      <c r="AB27" s="68"/>
    </row>
    <row r="28" spans="2:28" ht="20.100000000000001" customHeight="1" thickBot="1" x14ac:dyDescent="0.25">
      <c r="B28" s="7" t="s">
        <v>39</v>
      </c>
      <c r="C28" s="9">
        <f>SUM(C11:C27)</f>
        <v>44543</v>
      </c>
      <c r="D28" s="9">
        <f t="shared" ref="D28:Q28" si="5">SUM(D11:D27)</f>
        <v>29388</v>
      </c>
      <c r="E28" s="9">
        <f t="shared" si="5"/>
        <v>15155</v>
      </c>
      <c r="F28" s="9">
        <f t="shared" si="5"/>
        <v>162</v>
      </c>
      <c r="G28" s="9">
        <f t="shared" si="5"/>
        <v>45743</v>
      </c>
      <c r="H28" s="9">
        <f t="shared" si="5"/>
        <v>519</v>
      </c>
      <c r="I28" s="9">
        <f t="shared" si="5"/>
        <v>72</v>
      </c>
      <c r="J28" s="9">
        <f t="shared" si="5"/>
        <v>32049</v>
      </c>
      <c r="K28" s="9">
        <f t="shared" si="5"/>
        <v>736</v>
      </c>
      <c r="L28" s="9">
        <f t="shared" si="5"/>
        <v>7162</v>
      </c>
      <c r="M28" s="9">
        <f t="shared" si="5"/>
        <v>3439</v>
      </c>
      <c r="N28" s="9">
        <f t="shared" si="5"/>
        <v>1766</v>
      </c>
      <c r="O28" s="9">
        <f t="shared" si="5"/>
        <v>4167</v>
      </c>
      <c r="P28" s="9">
        <f t="shared" si="5"/>
        <v>2409</v>
      </c>
      <c r="Q28" s="9">
        <f t="shared" si="5"/>
        <v>1758</v>
      </c>
      <c r="R28" s="9">
        <f>SUM(R11:R27)</f>
        <v>47435597</v>
      </c>
      <c r="S28" s="9">
        <f>SUM(S11:S27)</f>
        <v>24189590</v>
      </c>
      <c r="T28" s="42">
        <f t="shared" si="3"/>
        <v>9.6431799941297247E-2</v>
      </c>
      <c r="U28" s="42">
        <f t="shared" si="4"/>
        <v>0.18910200627625354</v>
      </c>
      <c r="V28" s="42">
        <f t="shared" si="0"/>
        <v>0.18414119462132264</v>
      </c>
      <c r="W28" s="46">
        <f t="shared" si="1"/>
        <v>9.1095905384430409E-2</v>
      </c>
      <c r="X28" s="46">
        <f t="shared" si="2"/>
        <v>9.3550052758009108E-2</v>
      </c>
      <c r="Y28" s="46">
        <f>'Órdenes y Medidas'!C31/'Denuncias-Renuncias'!G28</f>
        <v>0.23137966464814289</v>
      </c>
      <c r="Z28" s="46">
        <f>'Órdenes y Medidas'!C31/'Denuncias-Renuncias'!C28</f>
        <v>0.23761309296634711</v>
      </c>
      <c r="AB28" s="68"/>
    </row>
    <row r="29" spans="2:2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8" ht="26.25" customHeight="1" x14ac:dyDescent="0.2">
      <c r="B31" s="92" t="s">
        <v>264</v>
      </c>
      <c r="C31" s="92"/>
      <c r="D31" s="92"/>
      <c r="E31" s="92"/>
      <c r="F31" s="92"/>
      <c r="G31" s="92"/>
      <c r="H31" s="92"/>
      <c r="T31" s="60"/>
      <c r="U31" s="60"/>
    </row>
    <row r="32" spans="2:28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265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8" t="s">
        <v>202</v>
      </c>
      <c r="D9" s="98" t="s">
        <v>179</v>
      </c>
      <c r="E9" s="99" t="s">
        <v>180</v>
      </c>
      <c r="F9" s="100"/>
      <c r="G9" s="101"/>
      <c r="H9" s="101" t="s">
        <v>201</v>
      </c>
      <c r="I9" s="98" t="s">
        <v>182</v>
      </c>
    </row>
    <row r="10" spans="2:9" ht="83.25" customHeight="1" x14ac:dyDescent="0.2">
      <c r="B10" s="10"/>
      <c r="C10" s="98"/>
      <c r="D10" s="98"/>
      <c r="E10" s="47" t="s">
        <v>195</v>
      </c>
      <c r="F10" s="48" t="s">
        <v>196</v>
      </c>
      <c r="G10" s="49" t="s">
        <v>197</v>
      </c>
      <c r="H10" s="101"/>
      <c r="I10" s="98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6.4735222328345535E-3</v>
      </c>
      <c r="D11" s="41">
        <f>'Denuncias-Renuncias'!I11/'Denuncias-Renuncias'!G11</f>
        <v>1.4857264140931763E-3</v>
      </c>
      <c r="E11" s="41">
        <f>'Denuncias-Renuncias'!J11/'Denuncias-Renuncias'!G11</f>
        <v>0.74477342672185076</v>
      </c>
      <c r="F11" s="41">
        <f>'Denuncias-Renuncias'!K11/'Denuncias-Renuncias'!G11</f>
        <v>1.1991934628037781E-2</v>
      </c>
      <c r="G11" s="41">
        <f>'Denuncias-Renuncias'!L11/'Denuncias-Renuncias'!G11</f>
        <v>0.12182956595564046</v>
      </c>
      <c r="H11" s="41">
        <f>'Denuncias-Renuncias'!M11/'Denuncias-Renuncias'!G11</f>
        <v>9.9543669744242808E-2</v>
      </c>
      <c r="I11" s="41">
        <f>'Denuncias-Renuncias'!N11/'Denuncias-Renuncias'!G11</f>
        <v>1.3902154303300435E-2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3.7243947858472998E-3</v>
      </c>
      <c r="D12" s="41">
        <f>'Denuncias-Renuncias'!I12/'Denuncias-Renuncias'!G12</f>
        <v>4.6554934823091251E-3</v>
      </c>
      <c r="E12" s="41">
        <f>'Denuncias-Renuncias'!J12/'Denuncias-Renuncias'!G12</f>
        <v>0.65921787709497204</v>
      </c>
      <c r="F12" s="41">
        <f>'Denuncias-Renuncias'!K12/'Denuncias-Renuncias'!G12</f>
        <v>2.4208566108007448E-2</v>
      </c>
      <c r="G12" s="41">
        <f>'Denuncias-Renuncias'!L12/'Denuncias-Renuncias'!G12</f>
        <v>0.21787709497206703</v>
      </c>
      <c r="H12" s="41">
        <f>'Denuncias-Renuncias'!M12/'Denuncias-Renuncias'!G12</f>
        <v>8.2867783985102417E-2</v>
      </c>
      <c r="I12" s="41">
        <f>'Denuncias-Renuncias'!N12/'Denuncias-Renuncias'!G12</f>
        <v>7.4487895716945996E-3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2.5873221216041398E-2</v>
      </c>
      <c r="D13" s="41">
        <f>'Denuncias-Renuncias'!I13/'Denuncias-Renuncias'!G13</f>
        <v>0</v>
      </c>
      <c r="E13" s="41">
        <f>'Denuncias-Renuncias'!J13/'Denuncias-Renuncias'!G13</f>
        <v>0.64941785252263906</v>
      </c>
      <c r="F13" s="41">
        <f>'Denuncias-Renuncias'!K13/'Denuncias-Renuncias'!G13</f>
        <v>4.1397153945666239E-2</v>
      </c>
      <c r="G13" s="41">
        <f>'Denuncias-Renuncias'!L13/'Denuncias-Renuncias'!G13</f>
        <v>0.12807244501940493</v>
      </c>
      <c r="H13" s="41">
        <f>'Denuncias-Renuncias'!M13/'Denuncias-Renuncias'!G13</f>
        <v>0.1073738680465718</v>
      </c>
      <c r="I13" s="41">
        <f>'Denuncias-Renuncias'!N13/'Denuncias-Renuncias'!G13</f>
        <v>4.7865459249676584E-2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1.5410958904109588E-2</v>
      </c>
      <c r="D14" s="41">
        <f>'Denuncias-Renuncias'!I14/'Denuncias-Renuncias'!G14</f>
        <v>2.2831050228310501E-3</v>
      </c>
      <c r="E14" s="41">
        <f>'Denuncias-Renuncias'!J14/'Denuncias-Renuncias'!G14</f>
        <v>0.716324200913242</v>
      </c>
      <c r="F14" s="41">
        <f>'Denuncias-Renuncias'!K14/'Denuncias-Renuncias'!G14</f>
        <v>3.7100456621004564E-2</v>
      </c>
      <c r="G14" s="41">
        <f>'Denuncias-Renuncias'!L14/'Denuncias-Renuncias'!G14</f>
        <v>0.12614155251141554</v>
      </c>
      <c r="H14" s="41">
        <f>'Denuncias-Renuncias'!M14/'Denuncias-Renuncias'!G14</f>
        <v>9.9315068493150679E-2</v>
      </c>
      <c r="I14" s="41">
        <f>'Denuncias-Renuncias'!N14/'Denuncias-Renuncias'!G14</f>
        <v>3.4246575342465752E-3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7.9966329966329967E-3</v>
      </c>
      <c r="D15" s="41">
        <f>'Denuncias-Renuncias'!I15/'Denuncias-Renuncias'!G15</f>
        <v>0</v>
      </c>
      <c r="E15" s="41">
        <f>'Denuncias-Renuncias'!J15/'Denuncias-Renuncias'!G15</f>
        <v>0.67297979797979801</v>
      </c>
      <c r="F15" s="41">
        <f>'Denuncias-Renuncias'!K15/'Denuncias-Renuncias'!G15</f>
        <v>7.9966329966329967E-3</v>
      </c>
      <c r="G15" s="41">
        <f>'Denuncias-Renuncias'!L15/'Denuncias-Renuncias'!G15</f>
        <v>0.16708754208754209</v>
      </c>
      <c r="H15" s="41">
        <f>'Denuncias-Renuncias'!M15/'Denuncias-Renuncias'!G15</f>
        <v>0.10648148148148148</v>
      </c>
      <c r="I15" s="41">
        <f>'Denuncias-Renuncias'!N15/'Denuncias-Renuncias'!G15</f>
        <v>3.7457912457912461E-2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1.6483516483516484E-2</v>
      </c>
      <c r="D16" s="41">
        <f>'Denuncias-Renuncias'!I16/'Denuncias-Renuncias'!G16</f>
        <v>0</v>
      </c>
      <c r="E16" s="41">
        <f>'Denuncias-Renuncias'!J16/'Denuncias-Renuncias'!G16</f>
        <v>0.68864468864468864</v>
      </c>
      <c r="F16" s="41">
        <f>'Denuncias-Renuncias'!K16/'Denuncias-Renuncias'!G16</f>
        <v>2.197802197802198E-2</v>
      </c>
      <c r="G16" s="41">
        <f>'Denuncias-Renuncias'!L16/'Denuncias-Renuncias'!G16</f>
        <v>0.10622710622710622</v>
      </c>
      <c r="H16" s="41">
        <f>'Denuncias-Renuncias'!M16/'Denuncias-Renuncias'!G16</f>
        <v>3.8461538461538464E-2</v>
      </c>
      <c r="I16" s="41">
        <f>'Denuncias-Renuncias'!N16/'Denuncias-Renuncias'!G16</f>
        <v>0.12820512820512819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7.1428571428571429E-4</v>
      </c>
      <c r="D17" s="41">
        <f>'Denuncias-Renuncias'!I17/'Denuncias-Renuncias'!G17</f>
        <v>3.5714285714285713E-3</v>
      </c>
      <c r="E17" s="41">
        <f>'Denuncias-Renuncias'!J17/'Denuncias-Renuncias'!G17</f>
        <v>0.83714285714285719</v>
      </c>
      <c r="F17" s="41">
        <f>'Denuncias-Renuncias'!K17/'Denuncias-Renuncias'!G17</f>
        <v>2.7142857142857142E-2</v>
      </c>
      <c r="G17" s="41">
        <f>'Denuncias-Renuncias'!L17/'Denuncias-Renuncias'!G17</f>
        <v>0.11214285714285714</v>
      </c>
      <c r="H17" s="41">
        <f>'Denuncias-Renuncias'!M17/'Denuncias-Renuncias'!G17</f>
        <v>1.7857142857142856E-2</v>
      </c>
      <c r="I17" s="41">
        <f>'Denuncias-Renuncias'!N17/'Denuncias-Renuncias'!G17</f>
        <v>1.4285714285714286E-3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5.4777845404747416E-3</v>
      </c>
      <c r="D18" s="41">
        <f>'Denuncias-Renuncias'!I18/'Denuncias-Renuncias'!G18</f>
        <v>1.2172854534388314E-3</v>
      </c>
      <c r="E18" s="41">
        <f>'Denuncias-Renuncias'!J18/'Denuncias-Renuncias'!G18</f>
        <v>0.72854534388314063</v>
      </c>
      <c r="F18" s="41">
        <f>'Denuncias-Renuncias'!K18/'Denuncias-Renuncias'!G18</f>
        <v>9.7382836275106514E-3</v>
      </c>
      <c r="G18" s="41">
        <f>'Denuncias-Renuncias'!L18/'Denuncias-Renuncias'!G18</f>
        <v>0.12964090079123555</v>
      </c>
      <c r="H18" s="41">
        <f>'Denuncias-Renuncias'!M18/'Denuncias-Renuncias'!G18</f>
        <v>5.0517346317711501E-2</v>
      </c>
      <c r="I18" s="41">
        <f>'Denuncias-Renuncias'!N18/'Denuncias-Renuncias'!G18</f>
        <v>7.4863055386488131E-2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7.7800829875518673E-3</v>
      </c>
      <c r="D19" s="41">
        <f>'Denuncias-Renuncias'!I19/'Denuncias-Renuncias'!G19</f>
        <v>1.3831258644536654E-3</v>
      </c>
      <c r="E19" s="41">
        <f>'Denuncias-Renuncias'!J19/'Denuncias-Renuncias'!G19</f>
        <v>0.72095435684647302</v>
      </c>
      <c r="F19" s="41">
        <f>'Denuncias-Renuncias'!K19/'Denuncias-Renuncias'!G19</f>
        <v>1.2275242047026279E-2</v>
      </c>
      <c r="G19" s="41">
        <f>'Denuncias-Renuncias'!L19/'Denuncias-Renuncias'!G19</f>
        <v>0.17911479944674966</v>
      </c>
      <c r="H19" s="41">
        <f>'Denuncias-Renuncias'!M19/'Denuncias-Renuncias'!G19</f>
        <v>7.0366528354080221E-2</v>
      </c>
      <c r="I19" s="41">
        <f>'Denuncias-Renuncias'!N19/'Denuncias-Renuncias'!G19</f>
        <v>8.1258644536652842E-3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1.2158054711246201E-2</v>
      </c>
      <c r="D20" s="41">
        <f>'Denuncias-Renuncias'!I20/'Denuncias-Renuncias'!G20</f>
        <v>2.8947749312490951E-4</v>
      </c>
      <c r="E20" s="41">
        <f>'Denuncias-Renuncias'!J20/'Denuncias-Renuncias'!G20</f>
        <v>0.58908669850919093</v>
      </c>
      <c r="F20" s="41">
        <f>'Denuncias-Renuncias'!K20/'Denuncias-Renuncias'!G20</f>
        <v>2.1710811984368215E-2</v>
      </c>
      <c r="G20" s="41">
        <f>'Denuncias-Renuncias'!L20/'Denuncias-Renuncias'!G20</f>
        <v>0.14777826024026633</v>
      </c>
      <c r="H20" s="41">
        <f>'Denuncias-Renuncias'!M20/'Denuncias-Renuncias'!G20</f>
        <v>0.10565928499059198</v>
      </c>
      <c r="I20" s="41">
        <f>'Denuncias-Renuncias'!N20/'Denuncias-Renuncias'!G20</f>
        <v>0.12331741207121147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1.4689265536723164E-2</v>
      </c>
      <c r="D21" s="41">
        <f>'Denuncias-Renuncias'!I21/'Denuncias-Renuncias'!G21</f>
        <v>1.1299435028248588E-3</v>
      </c>
      <c r="E21" s="41">
        <f>'Denuncias-Renuncias'!J21/'Denuncias-Renuncias'!G21</f>
        <v>0.61581920903954801</v>
      </c>
      <c r="F21" s="41">
        <f>'Denuncias-Renuncias'!K21/'Denuncias-Renuncias'!G21</f>
        <v>1.6949152542372881E-2</v>
      </c>
      <c r="G21" s="41">
        <f>'Denuncias-Renuncias'!L21/'Denuncias-Renuncias'!G21</f>
        <v>0.15706214689265538</v>
      </c>
      <c r="H21" s="41">
        <f>'Denuncias-Renuncias'!M21/'Denuncias-Renuncias'!G21</f>
        <v>9.03954802259887E-2</v>
      </c>
      <c r="I21" s="41">
        <f>'Denuncias-Renuncias'!N21/'Denuncias-Renuncias'!G21</f>
        <v>0.103954802259887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2.4820739106453393E-2</v>
      </c>
      <c r="D22" s="41">
        <f>'Denuncias-Renuncias'!I22/'Denuncias-Renuncias'!G22</f>
        <v>0</v>
      </c>
      <c r="E22" s="41">
        <f>'Denuncias-Renuncias'!J22/'Denuncias-Renuncias'!G22</f>
        <v>0.7324875896304468</v>
      </c>
      <c r="F22" s="41">
        <f>'Denuncias-Renuncias'!K22/'Denuncias-Renuncias'!G22</f>
        <v>8.8251516822945401E-3</v>
      </c>
      <c r="G22" s="41">
        <f>'Denuncias-Renuncias'!L22/'Denuncias-Renuncias'!G22</f>
        <v>0.18753447324875896</v>
      </c>
      <c r="H22" s="41">
        <f>'Denuncias-Renuncias'!M22/'Denuncias-Renuncias'!G22</f>
        <v>2.5372311086596801E-2</v>
      </c>
      <c r="I22" s="41">
        <f>'Denuncias-Renuncias'!N22/'Denuncias-Renuncias'!G22</f>
        <v>2.0959735245449532E-2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1.566542109801667E-2</v>
      </c>
      <c r="D23" s="41">
        <f>'Denuncias-Renuncias'!I23/'Denuncias-Renuncias'!G23</f>
        <v>2.012072434607646E-3</v>
      </c>
      <c r="E23" s="41">
        <f>'Denuncias-Renuncias'!J23/'Denuncias-Renuncias'!G23</f>
        <v>0.7118424834722622</v>
      </c>
      <c r="F23" s="41">
        <f>'Denuncias-Renuncias'!K23/'Denuncias-Renuncias'!G23</f>
        <v>1.322219028456453E-2</v>
      </c>
      <c r="G23" s="41">
        <f>'Denuncias-Renuncias'!L23/'Denuncias-Renuncias'!G23</f>
        <v>0.18338603046852545</v>
      </c>
      <c r="H23" s="41">
        <f>'Denuncias-Renuncias'!M23/'Denuncias-Renuncias'!G23</f>
        <v>4.7283702213279676E-2</v>
      </c>
      <c r="I23" s="41">
        <f>'Denuncias-Renuncias'!N23/'Denuncias-Renuncias'!G23</f>
        <v>2.6588100028743893E-2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9.1743119266055051E-4</v>
      </c>
      <c r="D24" s="41">
        <f>'Denuncias-Renuncias'!I24/'Denuncias-Renuncias'!G24</f>
        <v>0</v>
      </c>
      <c r="E24" s="41">
        <f>'Denuncias-Renuncias'!J24/'Denuncias-Renuncias'!G24</f>
        <v>0.76238532110091739</v>
      </c>
      <c r="F24" s="41">
        <f>'Denuncias-Renuncias'!K24/'Denuncias-Renuncias'!G24</f>
        <v>1.5137614678899083E-2</v>
      </c>
      <c r="G24" s="41">
        <f>'Denuncias-Renuncias'!L24/'Denuncias-Renuncias'!G24</f>
        <v>0.16055045871559634</v>
      </c>
      <c r="H24" s="41">
        <f>'Denuncias-Renuncias'!M24/'Denuncias-Renuncias'!G24</f>
        <v>5.0458715596330278E-2</v>
      </c>
      <c r="I24" s="41">
        <f>'Denuncias-Renuncias'!N24/'Denuncias-Renuncias'!G24</f>
        <v>1.0550458715596331E-2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2.008032128514056E-3</v>
      </c>
      <c r="D25" s="41">
        <f>'Denuncias-Renuncias'!I25/'Denuncias-Renuncias'!G25</f>
        <v>2.0080321285140562E-2</v>
      </c>
      <c r="E25" s="41">
        <f>'Denuncias-Renuncias'!J25/'Denuncias-Renuncias'!G25</f>
        <v>0.76104417670682734</v>
      </c>
      <c r="F25" s="41">
        <f>'Denuncias-Renuncias'!K25/'Denuncias-Renuncias'!G25</f>
        <v>4.8192771084337352E-2</v>
      </c>
      <c r="G25" s="41">
        <f>'Denuncias-Renuncias'!L25/'Denuncias-Renuncias'!G25</f>
        <v>0.12851405622489959</v>
      </c>
      <c r="H25" s="41">
        <f>'Denuncias-Renuncias'!M25/'Denuncias-Renuncias'!G25</f>
        <v>3.8152610441767071E-2</v>
      </c>
      <c r="I25" s="41">
        <f>'Denuncias-Renuncias'!N25/'Denuncias-Renuncias'!G25</f>
        <v>2.008032128514056E-3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4.6822742474916385E-2</v>
      </c>
      <c r="D26" s="41">
        <f>'Denuncias-Renuncias'!I26/'Denuncias-Renuncias'!G26</f>
        <v>4.6822742474916385E-3</v>
      </c>
      <c r="E26" s="41">
        <f>'Denuncias-Renuncias'!J26/'Denuncias-Renuncias'!G26</f>
        <v>0.59264214046822739</v>
      </c>
      <c r="F26" s="41">
        <f>'Denuncias-Renuncias'!K26/'Denuncias-Renuncias'!G26</f>
        <v>9.3645484949832769E-3</v>
      </c>
      <c r="G26" s="41">
        <f>'Denuncias-Renuncias'!L26/'Denuncias-Renuncias'!G26</f>
        <v>0.27224080267558526</v>
      </c>
      <c r="H26" s="41">
        <f>'Denuncias-Renuncias'!M26/'Denuncias-Renuncias'!G26</f>
        <v>3.2775919732441469E-2</v>
      </c>
      <c r="I26" s="41">
        <f>'Denuncias-Renuncias'!N26/'Denuncias-Renuncias'!G26</f>
        <v>4.1471571906354518E-2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0.9786324786324786</v>
      </c>
      <c r="F27" s="41">
        <f>'Denuncias-Renuncias'!K27/'Denuncias-Renuncias'!G27</f>
        <v>0</v>
      </c>
      <c r="G27" s="41">
        <f>'Denuncias-Renuncias'!L27/'Denuncias-Renuncias'!G27</f>
        <v>8.5470085470085479E-3</v>
      </c>
      <c r="H27" s="41">
        <f>'Denuncias-Renuncias'!M27/'Denuncias-Renuncias'!G27</f>
        <v>1.282051282051282E-2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1.1345998294821066E-2</v>
      </c>
      <c r="D28" s="42">
        <f>'Denuncias-Renuncias'!I28/'Denuncias-Renuncias'!G28</f>
        <v>1.5740113241370264E-3</v>
      </c>
      <c r="E28" s="42">
        <f>'Denuncias-Renuncias'!J28/'Denuncias-Renuncias'!G28</f>
        <v>0.70063179065649384</v>
      </c>
      <c r="F28" s="42">
        <f>'Denuncias-Renuncias'!K28/'Denuncias-Renuncias'!G28</f>
        <v>1.6089893535622936E-2</v>
      </c>
      <c r="G28" s="42">
        <f>'Denuncias-Renuncias'!L28/'Denuncias-Renuncias'!G28</f>
        <v>0.15657040421485255</v>
      </c>
      <c r="H28" s="42">
        <f>'Denuncias-Renuncias'!M28/'Denuncias-Renuncias'!G28</f>
        <v>7.5180901995933802E-2</v>
      </c>
      <c r="I28" s="42">
        <f>'Denuncias-Renuncias'!N28/'Denuncias-Renuncias'!G28</f>
        <v>3.8606999978138733E-2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7" t="s">
        <v>203</v>
      </c>
      <c r="D9" s="87"/>
      <c r="E9" s="87"/>
      <c r="F9" s="87"/>
      <c r="G9" s="87" t="s">
        <v>204</v>
      </c>
      <c r="H9" s="87"/>
      <c r="I9" s="87"/>
    </row>
    <row r="10" spans="2:9" ht="72" thickBot="1" x14ac:dyDescent="0.25">
      <c r="B10" s="38"/>
      <c r="C10" s="23" t="s">
        <v>205</v>
      </c>
      <c r="D10" s="23" t="s">
        <v>206</v>
      </c>
      <c r="E10" s="23" t="s">
        <v>207</v>
      </c>
      <c r="F10" s="23" t="s">
        <v>208</v>
      </c>
      <c r="G10" s="23" t="s">
        <v>209</v>
      </c>
      <c r="H10" s="23" t="s">
        <v>210</v>
      </c>
      <c r="I10" s="23" t="s">
        <v>211</v>
      </c>
    </row>
    <row r="11" spans="2:9" ht="20.100000000000001" customHeight="1" thickBot="1" x14ac:dyDescent="0.25">
      <c r="B11" s="3" t="s">
        <v>22</v>
      </c>
      <c r="C11" s="19">
        <v>101</v>
      </c>
      <c r="D11" s="19">
        <v>58</v>
      </c>
      <c r="E11" s="19">
        <v>51</v>
      </c>
      <c r="F11" s="19">
        <v>210</v>
      </c>
      <c r="G11" s="19">
        <v>2915</v>
      </c>
      <c r="H11" s="19">
        <v>30</v>
      </c>
      <c r="I11" s="19">
        <v>2945</v>
      </c>
    </row>
    <row r="12" spans="2:9" ht="20.100000000000001" customHeight="1" thickBot="1" x14ac:dyDescent="0.25">
      <c r="B12" s="4" t="s">
        <v>23</v>
      </c>
      <c r="C12" s="20">
        <v>6</v>
      </c>
      <c r="D12" s="20">
        <v>12</v>
      </c>
      <c r="E12" s="20">
        <v>8</v>
      </c>
      <c r="F12" s="20">
        <v>26</v>
      </c>
      <c r="G12" s="20">
        <v>379</v>
      </c>
      <c r="H12" s="20">
        <v>4</v>
      </c>
      <c r="I12" s="20">
        <v>383</v>
      </c>
    </row>
    <row r="13" spans="2:9" ht="20.100000000000001" customHeight="1" thickBot="1" x14ac:dyDescent="0.25">
      <c r="B13" s="4" t="s">
        <v>24</v>
      </c>
      <c r="C13" s="20">
        <v>3</v>
      </c>
      <c r="D13" s="20">
        <v>2</v>
      </c>
      <c r="E13" s="20">
        <v>1</v>
      </c>
      <c r="F13" s="20">
        <v>6</v>
      </c>
      <c r="G13" s="20">
        <v>277</v>
      </c>
      <c r="H13" s="20">
        <v>2</v>
      </c>
      <c r="I13" s="20">
        <v>279</v>
      </c>
    </row>
    <row r="14" spans="2:9" ht="20.100000000000001" customHeight="1" thickBot="1" x14ac:dyDescent="0.25">
      <c r="B14" s="4" t="s">
        <v>25</v>
      </c>
      <c r="C14" s="20">
        <v>17</v>
      </c>
      <c r="D14" s="20">
        <v>2</v>
      </c>
      <c r="E14" s="20">
        <v>4</v>
      </c>
      <c r="F14" s="20">
        <v>23</v>
      </c>
      <c r="G14" s="20">
        <v>705</v>
      </c>
      <c r="H14" s="20">
        <v>0</v>
      </c>
      <c r="I14" s="20">
        <v>705</v>
      </c>
    </row>
    <row r="15" spans="2:9" ht="20.100000000000001" customHeight="1" thickBot="1" x14ac:dyDescent="0.25">
      <c r="B15" s="4" t="s">
        <v>26</v>
      </c>
      <c r="C15" s="20">
        <v>46</v>
      </c>
      <c r="D15" s="20">
        <v>50</v>
      </c>
      <c r="E15" s="20">
        <v>12</v>
      </c>
      <c r="F15" s="20">
        <v>108</v>
      </c>
      <c r="G15" s="20">
        <v>866</v>
      </c>
      <c r="H15" s="20">
        <v>14</v>
      </c>
      <c r="I15" s="20">
        <v>880</v>
      </c>
    </row>
    <row r="16" spans="2:9" ht="20.100000000000001" customHeight="1" thickBot="1" x14ac:dyDescent="0.25">
      <c r="B16" s="4" t="s">
        <v>27</v>
      </c>
      <c r="C16" s="20">
        <v>9</v>
      </c>
      <c r="D16" s="20">
        <v>7</v>
      </c>
      <c r="E16" s="20">
        <v>2</v>
      </c>
      <c r="F16" s="20">
        <v>18</v>
      </c>
      <c r="G16" s="20">
        <v>174</v>
      </c>
      <c r="H16" s="20">
        <v>2</v>
      </c>
      <c r="I16" s="20">
        <v>176</v>
      </c>
    </row>
    <row r="17" spans="2:9" ht="20.100000000000001" customHeight="1" thickBot="1" x14ac:dyDescent="0.25">
      <c r="B17" s="4" t="s">
        <v>28</v>
      </c>
      <c r="C17" s="20">
        <v>4</v>
      </c>
      <c r="D17" s="20">
        <v>26</v>
      </c>
      <c r="E17" s="20">
        <v>0</v>
      </c>
      <c r="F17" s="20">
        <v>30</v>
      </c>
      <c r="G17" s="20">
        <v>514</v>
      </c>
      <c r="H17" s="20">
        <v>11</v>
      </c>
      <c r="I17" s="20">
        <v>525</v>
      </c>
    </row>
    <row r="18" spans="2:9" ht="20.100000000000001" customHeight="1" thickBot="1" x14ac:dyDescent="0.25">
      <c r="B18" s="4" t="s">
        <v>29</v>
      </c>
      <c r="C18" s="20">
        <v>14</v>
      </c>
      <c r="D18" s="20">
        <v>5</v>
      </c>
      <c r="E18" s="20">
        <v>0</v>
      </c>
      <c r="F18" s="20">
        <v>19</v>
      </c>
      <c r="G18" s="20">
        <v>565</v>
      </c>
      <c r="H18" s="20">
        <v>0</v>
      </c>
      <c r="I18" s="20">
        <v>565</v>
      </c>
    </row>
    <row r="19" spans="2:9" ht="20.100000000000001" customHeight="1" thickBot="1" x14ac:dyDescent="0.25">
      <c r="B19" s="4" t="s">
        <v>30</v>
      </c>
      <c r="C19" s="20">
        <v>47</v>
      </c>
      <c r="D19" s="20">
        <v>66</v>
      </c>
      <c r="E19" s="20">
        <v>12</v>
      </c>
      <c r="F19" s="20">
        <v>125</v>
      </c>
      <c r="G19" s="20">
        <v>1958</v>
      </c>
      <c r="H19" s="20">
        <v>49</v>
      </c>
      <c r="I19" s="20">
        <v>2007</v>
      </c>
    </row>
    <row r="20" spans="2:9" ht="20.100000000000001" customHeight="1" thickBot="1" x14ac:dyDescent="0.25">
      <c r="B20" s="4" t="s">
        <v>31</v>
      </c>
      <c r="C20" s="20">
        <v>84</v>
      </c>
      <c r="D20" s="20">
        <v>35</v>
      </c>
      <c r="E20" s="20">
        <v>48</v>
      </c>
      <c r="F20" s="20">
        <v>167</v>
      </c>
      <c r="G20" s="20">
        <v>1600</v>
      </c>
      <c r="H20" s="20">
        <v>87</v>
      </c>
      <c r="I20" s="20">
        <v>1687</v>
      </c>
    </row>
    <row r="21" spans="2:9" ht="20.100000000000001" customHeight="1" thickBot="1" x14ac:dyDescent="0.25">
      <c r="B21" s="4" t="s">
        <v>32</v>
      </c>
      <c r="C21" s="20">
        <v>4</v>
      </c>
      <c r="D21" s="20">
        <v>2</v>
      </c>
      <c r="E21" s="20">
        <v>25</v>
      </c>
      <c r="F21" s="20">
        <v>31</v>
      </c>
      <c r="G21" s="20">
        <v>248</v>
      </c>
      <c r="H21" s="20">
        <v>6</v>
      </c>
      <c r="I21" s="20">
        <v>254</v>
      </c>
    </row>
    <row r="22" spans="2:9" ht="20.100000000000001" customHeight="1" thickBot="1" x14ac:dyDescent="0.25">
      <c r="B22" s="4" t="s">
        <v>33</v>
      </c>
      <c r="C22" s="20">
        <v>4</v>
      </c>
      <c r="D22" s="20">
        <v>13</v>
      </c>
      <c r="E22" s="20">
        <v>0</v>
      </c>
      <c r="F22" s="20">
        <v>17</v>
      </c>
      <c r="G22" s="20">
        <v>607</v>
      </c>
      <c r="H22" s="20">
        <v>3</v>
      </c>
      <c r="I22" s="20">
        <v>610</v>
      </c>
    </row>
    <row r="23" spans="2:9" ht="20.100000000000001" customHeight="1" thickBot="1" x14ac:dyDescent="0.25">
      <c r="B23" s="4" t="s">
        <v>34</v>
      </c>
      <c r="C23" s="20">
        <v>70</v>
      </c>
      <c r="D23" s="20">
        <v>21</v>
      </c>
      <c r="E23" s="20">
        <v>7</v>
      </c>
      <c r="F23" s="20">
        <v>98</v>
      </c>
      <c r="G23" s="20">
        <v>2873</v>
      </c>
      <c r="H23" s="20">
        <v>0</v>
      </c>
      <c r="I23" s="20">
        <v>2873</v>
      </c>
    </row>
    <row r="24" spans="2:9" ht="20.100000000000001" customHeight="1" thickBot="1" x14ac:dyDescent="0.25">
      <c r="B24" s="4" t="s">
        <v>35</v>
      </c>
      <c r="C24" s="20">
        <v>11</v>
      </c>
      <c r="D24" s="20">
        <v>0</v>
      </c>
      <c r="E24" s="20">
        <v>0</v>
      </c>
      <c r="F24" s="20">
        <v>11</v>
      </c>
      <c r="G24" s="20">
        <v>818</v>
      </c>
      <c r="H24" s="20">
        <v>9</v>
      </c>
      <c r="I24" s="20">
        <v>827</v>
      </c>
    </row>
    <row r="25" spans="2:9" ht="20.100000000000001" customHeight="1" thickBot="1" x14ac:dyDescent="0.25">
      <c r="B25" s="4" t="s">
        <v>36</v>
      </c>
      <c r="C25" s="20">
        <v>2</v>
      </c>
      <c r="D25" s="20">
        <v>2</v>
      </c>
      <c r="E25" s="20">
        <v>16</v>
      </c>
      <c r="F25" s="20">
        <v>20</v>
      </c>
      <c r="G25" s="20">
        <v>141</v>
      </c>
      <c r="H25" s="20">
        <v>0</v>
      </c>
      <c r="I25" s="20">
        <v>141</v>
      </c>
    </row>
    <row r="26" spans="2:9" ht="20.100000000000001" customHeight="1" thickBot="1" x14ac:dyDescent="0.25">
      <c r="B26" s="5" t="s">
        <v>37</v>
      </c>
      <c r="C26" s="20">
        <v>5</v>
      </c>
      <c r="D26" s="20">
        <v>11</v>
      </c>
      <c r="E26" s="20">
        <v>0</v>
      </c>
      <c r="F26" s="20">
        <v>16</v>
      </c>
      <c r="G26" s="20">
        <v>531</v>
      </c>
      <c r="H26" s="20">
        <v>11</v>
      </c>
      <c r="I26" s="20">
        <v>542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51</v>
      </c>
      <c r="H27" s="21">
        <v>0</v>
      </c>
      <c r="I27" s="21">
        <v>51</v>
      </c>
    </row>
    <row r="28" spans="2:9" ht="20.100000000000001" customHeight="1" thickBot="1" x14ac:dyDescent="0.25">
      <c r="B28" s="7" t="s">
        <v>39</v>
      </c>
      <c r="C28" s="9">
        <f>SUM(C11:C27)</f>
        <v>427</v>
      </c>
      <c r="D28" s="9">
        <f t="shared" ref="D28:I28" si="0">SUM(D11:D27)</f>
        <v>312</v>
      </c>
      <c r="E28" s="9">
        <f t="shared" si="0"/>
        <v>186</v>
      </c>
      <c r="F28" s="9">
        <f t="shared" si="0"/>
        <v>925</v>
      </c>
      <c r="G28" s="9">
        <f t="shared" si="0"/>
        <v>15222</v>
      </c>
      <c r="H28" s="9">
        <f t="shared" si="0"/>
        <v>228</v>
      </c>
      <c r="I28" s="9">
        <f t="shared" si="0"/>
        <v>15450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5" t="s">
        <v>212</v>
      </c>
      <c r="D9" s="106"/>
      <c r="E9" s="106"/>
      <c r="F9" s="106"/>
      <c r="G9" s="106"/>
      <c r="H9" s="107"/>
    </row>
    <row r="10" spans="2:8" ht="41.25" customHeight="1" x14ac:dyDescent="0.2">
      <c r="B10" s="51"/>
      <c r="C10" s="88" t="s">
        <v>213</v>
      </c>
      <c r="D10" s="88"/>
      <c r="E10" s="88" t="s">
        <v>214</v>
      </c>
      <c r="F10" s="88"/>
      <c r="G10" s="88" t="s">
        <v>215</v>
      </c>
      <c r="H10" s="88" t="s">
        <v>75</v>
      </c>
    </row>
    <row r="11" spans="2:8" ht="41.25" customHeight="1" x14ac:dyDescent="0.2">
      <c r="B11" s="51"/>
      <c r="C11" s="16" t="s">
        <v>216</v>
      </c>
      <c r="D11" s="16" t="s">
        <v>217</v>
      </c>
      <c r="E11" s="16" t="s">
        <v>218</v>
      </c>
      <c r="F11" s="16" t="s">
        <v>219</v>
      </c>
      <c r="G11" s="88"/>
      <c r="H11" s="88"/>
    </row>
    <row r="12" spans="2:8" ht="20.100000000000001" customHeight="1" thickBot="1" x14ac:dyDescent="0.25">
      <c r="B12" s="3" t="s">
        <v>22</v>
      </c>
      <c r="C12" s="56">
        <f t="shared" ref="C12:C29" si="0">+C37/K37</f>
        <v>1.9023689877961235E-2</v>
      </c>
      <c r="D12" s="56">
        <f t="shared" ref="D12:D29" si="1">+D37/K37</f>
        <v>0.14166068437425222</v>
      </c>
      <c r="E12" s="56">
        <f t="shared" ref="E12:E29" si="2">+E37/K37</f>
        <v>2.5125628140703519E-2</v>
      </c>
      <c r="F12" s="56">
        <f t="shared" ref="F12:F29" si="3">+F37/K37</f>
        <v>0.35235702321129458</v>
      </c>
      <c r="G12" s="56">
        <f t="shared" ref="G12:G29" si="4">+G37/K37</f>
        <v>0.22792534099066764</v>
      </c>
      <c r="H12" s="56">
        <f>1-C12-D12-E12-F12-G12</f>
        <v>0.23390763340512077</v>
      </c>
    </row>
    <row r="13" spans="2:8" ht="20.100000000000001" customHeight="1" thickBot="1" x14ac:dyDescent="0.25">
      <c r="B13" s="4" t="s">
        <v>23</v>
      </c>
      <c r="C13" s="56">
        <f t="shared" si="0"/>
        <v>1.125703564727955E-2</v>
      </c>
      <c r="D13" s="56">
        <f t="shared" si="1"/>
        <v>0.15947467166979362</v>
      </c>
      <c r="E13" s="56">
        <f t="shared" si="2"/>
        <v>2.4390243902439025E-2</v>
      </c>
      <c r="F13" s="56">
        <f t="shared" si="3"/>
        <v>0.3592870544090056</v>
      </c>
      <c r="G13" s="56">
        <f t="shared" si="4"/>
        <v>0.21200750469043153</v>
      </c>
      <c r="H13" s="56">
        <f t="shared" ref="H13:H29" si="5">1-C13-D13-E13-F13-G13</f>
        <v>0.23358348968105072</v>
      </c>
    </row>
    <row r="14" spans="2:8" ht="20.100000000000001" customHeight="1" thickBot="1" x14ac:dyDescent="0.25">
      <c r="B14" s="4" t="s">
        <v>24</v>
      </c>
      <c r="C14" s="56">
        <f t="shared" si="0"/>
        <v>1.9337016574585635E-2</v>
      </c>
      <c r="D14" s="56">
        <f t="shared" si="1"/>
        <v>0.19475138121546962</v>
      </c>
      <c r="E14" s="56">
        <f t="shared" si="2"/>
        <v>8.2872928176795577E-3</v>
      </c>
      <c r="F14" s="56">
        <f t="shared" si="3"/>
        <v>0.38535911602209943</v>
      </c>
      <c r="G14" s="56">
        <f t="shared" si="4"/>
        <v>0.25138121546961328</v>
      </c>
      <c r="H14" s="56">
        <f t="shared" si="5"/>
        <v>0.1408839779005524</v>
      </c>
    </row>
    <row r="15" spans="2:8" ht="20.100000000000001" customHeight="1" thickBot="1" x14ac:dyDescent="0.25">
      <c r="B15" s="4" t="s">
        <v>25</v>
      </c>
      <c r="C15" s="56">
        <f t="shared" si="0"/>
        <v>5.2424639580602884E-3</v>
      </c>
      <c r="D15" s="56">
        <f t="shared" si="1"/>
        <v>0.15399737876802097</v>
      </c>
      <c r="E15" s="56">
        <f t="shared" si="2"/>
        <v>1.5072083879423329E-2</v>
      </c>
      <c r="F15" s="56">
        <f t="shared" si="3"/>
        <v>0.46199213630406288</v>
      </c>
      <c r="G15" s="56">
        <f t="shared" si="4"/>
        <v>0.19134993446920051</v>
      </c>
      <c r="H15" s="56">
        <f t="shared" si="5"/>
        <v>0.17234600262123195</v>
      </c>
    </row>
    <row r="16" spans="2:8" ht="20.100000000000001" customHeight="1" thickBot="1" x14ac:dyDescent="0.25">
      <c r="B16" s="4" t="s">
        <v>26</v>
      </c>
      <c r="C16" s="56">
        <f t="shared" si="0"/>
        <v>2.4337244676227728E-2</v>
      </c>
      <c r="D16" s="56">
        <f t="shared" si="1"/>
        <v>0.29508909169926117</v>
      </c>
      <c r="E16" s="56">
        <f t="shared" si="2"/>
        <v>4.6936114732724903E-2</v>
      </c>
      <c r="F16" s="56">
        <f t="shared" si="3"/>
        <v>0.3824424163407214</v>
      </c>
      <c r="G16" s="56">
        <f t="shared" si="4"/>
        <v>8.6484137331594962E-2</v>
      </c>
      <c r="H16" s="56">
        <f t="shared" si="5"/>
        <v>0.16471099521946977</v>
      </c>
    </row>
    <row r="17" spans="2:8" ht="20.100000000000001" customHeight="1" thickBot="1" x14ac:dyDescent="0.25">
      <c r="B17" s="4" t="s">
        <v>27</v>
      </c>
      <c r="C17" s="56">
        <f t="shared" si="0"/>
        <v>1.8957345971563982E-2</v>
      </c>
      <c r="D17" s="56">
        <f t="shared" si="1"/>
        <v>0.15876777251184834</v>
      </c>
      <c r="E17" s="56">
        <f t="shared" si="2"/>
        <v>4.2654028436018961E-2</v>
      </c>
      <c r="F17" s="56">
        <f t="shared" si="3"/>
        <v>0.41706161137440756</v>
      </c>
      <c r="G17" s="56">
        <f t="shared" si="4"/>
        <v>0.23222748815165878</v>
      </c>
      <c r="H17" s="56">
        <f t="shared" si="5"/>
        <v>0.13033175355450238</v>
      </c>
    </row>
    <row r="18" spans="2:8" ht="20.100000000000001" customHeight="1" thickBot="1" x14ac:dyDescent="0.25">
      <c r="B18" s="4" t="s">
        <v>28</v>
      </c>
      <c r="C18" s="56">
        <f t="shared" si="0"/>
        <v>1.8213356461405029E-2</v>
      </c>
      <c r="D18" s="56">
        <f t="shared" si="1"/>
        <v>0.10928013876843018</v>
      </c>
      <c r="E18" s="56">
        <f t="shared" si="2"/>
        <v>2.6019080659150044E-2</v>
      </c>
      <c r="F18" s="56">
        <f t="shared" si="3"/>
        <v>0.45533391153512576</v>
      </c>
      <c r="G18" s="56">
        <f t="shared" si="4"/>
        <v>0.26539462272333042</v>
      </c>
      <c r="H18" s="56">
        <f t="shared" si="5"/>
        <v>0.12575888985255856</v>
      </c>
    </row>
    <row r="19" spans="2:8" ht="20.100000000000001" customHeight="1" thickBot="1" x14ac:dyDescent="0.25">
      <c r="B19" s="4" t="s">
        <v>29</v>
      </c>
      <c r="C19" s="56">
        <f t="shared" si="0"/>
        <v>1.2048192771084338E-2</v>
      </c>
      <c r="D19" s="56">
        <f t="shared" si="1"/>
        <v>0.17771084337349397</v>
      </c>
      <c r="E19" s="56">
        <f t="shared" si="2"/>
        <v>1.430722891566265E-2</v>
      </c>
      <c r="F19" s="56">
        <f t="shared" si="3"/>
        <v>0.42545180722891568</v>
      </c>
      <c r="G19" s="56">
        <f t="shared" si="4"/>
        <v>0.20707831325301204</v>
      </c>
      <c r="H19" s="56">
        <f t="shared" si="5"/>
        <v>0.16340361445783133</v>
      </c>
    </row>
    <row r="20" spans="2:8" ht="20.100000000000001" customHeight="1" thickBot="1" x14ac:dyDescent="0.25">
      <c r="B20" s="4" t="s">
        <v>30</v>
      </c>
      <c r="C20" s="56">
        <f t="shared" si="0"/>
        <v>1.0776662950575994E-2</v>
      </c>
      <c r="D20" s="56">
        <f t="shared" si="1"/>
        <v>9.4388703084355263E-2</v>
      </c>
      <c r="E20" s="56">
        <f t="shared" si="2"/>
        <v>2.3225566703827572E-2</v>
      </c>
      <c r="F20" s="56">
        <f t="shared" si="3"/>
        <v>0.37290969899665549</v>
      </c>
      <c r="G20" s="56">
        <f t="shared" si="4"/>
        <v>0.3612040133779264</v>
      </c>
      <c r="H20" s="56">
        <f t="shared" si="5"/>
        <v>0.13749535488665932</v>
      </c>
    </row>
    <row r="21" spans="2:8" ht="20.100000000000001" customHeight="1" thickBot="1" x14ac:dyDescent="0.25">
      <c r="B21" s="4" t="s">
        <v>31</v>
      </c>
      <c r="C21" s="56">
        <f t="shared" si="0"/>
        <v>1.5128072889805742E-2</v>
      </c>
      <c r="D21" s="56">
        <f t="shared" si="1"/>
        <v>0.16640880178786316</v>
      </c>
      <c r="E21" s="56">
        <f t="shared" si="2"/>
        <v>2.870895650679044E-2</v>
      </c>
      <c r="F21" s="56">
        <f t="shared" si="3"/>
        <v>0.29001203369434414</v>
      </c>
      <c r="G21" s="56">
        <f t="shared" si="4"/>
        <v>0.23293794051916797</v>
      </c>
      <c r="H21" s="56">
        <f t="shared" si="5"/>
        <v>0.26680419460202864</v>
      </c>
    </row>
    <row r="22" spans="2:8" ht="20.100000000000001" customHeight="1" thickBot="1" x14ac:dyDescent="0.25">
      <c r="B22" s="4" t="s">
        <v>32</v>
      </c>
      <c r="C22" s="56">
        <f t="shared" si="0"/>
        <v>1.7830609212481426E-2</v>
      </c>
      <c r="D22" s="56">
        <f t="shared" si="1"/>
        <v>0.23476968796433878</v>
      </c>
      <c r="E22" s="56">
        <f t="shared" si="2"/>
        <v>4.6062407132243688E-2</v>
      </c>
      <c r="F22" s="56">
        <f t="shared" si="3"/>
        <v>0.37741456166419018</v>
      </c>
      <c r="G22" s="56">
        <f t="shared" si="4"/>
        <v>0.21545319465081725</v>
      </c>
      <c r="H22" s="56">
        <f t="shared" si="5"/>
        <v>0.10846953937592863</v>
      </c>
    </row>
    <row r="23" spans="2:8" ht="20.100000000000001" customHeight="1" thickBot="1" x14ac:dyDescent="0.25">
      <c r="B23" s="4" t="s">
        <v>33</v>
      </c>
      <c r="C23" s="56">
        <f t="shared" si="0"/>
        <v>2.8616852146263912E-2</v>
      </c>
      <c r="D23" s="56">
        <f t="shared" si="1"/>
        <v>0.17011128775834658</v>
      </c>
      <c r="E23" s="56">
        <f t="shared" si="2"/>
        <v>1.3513513513513514E-2</v>
      </c>
      <c r="F23" s="56">
        <f t="shared" si="3"/>
        <v>0.48489666136724963</v>
      </c>
      <c r="G23" s="56">
        <f t="shared" si="4"/>
        <v>0.21224165341812401</v>
      </c>
      <c r="H23" s="56">
        <f t="shared" si="5"/>
        <v>9.0620031796502409E-2</v>
      </c>
    </row>
    <row r="24" spans="2:8" ht="20.100000000000001" customHeight="1" thickBot="1" x14ac:dyDescent="0.25">
      <c r="B24" s="4" t="s">
        <v>34</v>
      </c>
      <c r="C24" s="56">
        <f t="shared" si="0"/>
        <v>1.2038523274478331E-2</v>
      </c>
      <c r="D24" s="56">
        <f t="shared" si="1"/>
        <v>4.2857142857142858E-2</v>
      </c>
      <c r="E24" s="56">
        <f t="shared" si="2"/>
        <v>1.5730337078651686E-2</v>
      </c>
      <c r="F24" s="56">
        <f t="shared" si="3"/>
        <v>0.46115569823434993</v>
      </c>
      <c r="G24" s="56">
        <f t="shared" si="4"/>
        <v>0.21348314606741572</v>
      </c>
      <c r="H24" s="56">
        <f t="shared" si="5"/>
        <v>0.25473515248796152</v>
      </c>
    </row>
    <row r="25" spans="2:8" ht="20.100000000000001" customHeight="1" thickBot="1" x14ac:dyDescent="0.25">
      <c r="B25" s="4" t="s">
        <v>35</v>
      </c>
      <c r="C25" s="56">
        <f t="shared" si="0"/>
        <v>1.1404872991187144E-2</v>
      </c>
      <c r="D25" s="56">
        <f t="shared" si="1"/>
        <v>0.21928460342146189</v>
      </c>
      <c r="E25" s="56">
        <f t="shared" si="2"/>
        <v>5.7024364955935722E-3</v>
      </c>
      <c r="F25" s="56">
        <f t="shared" si="3"/>
        <v>0.42871954380508037</v>
      </c>
      <c r="G25" s="56">
        <f t="shared" si="4"/>
        <v>0.1410057024364956</v>
      </c>
      <c r="H25" s="56">
        <f t="shared" si="5"/>
        <v>0.19388284085018145</v>
      </c>
    </row>
    <row r="26" spans="2:8" ht="20.100000000000001" customHeight="1" thickBot="1" x14ac:dyDescent="0.25">
      <c r="B26" s="4" t="s">
        <v>36</v>
      </c>
      <c r="C26" s="56">
        <f t="shared" si="0"/>
        <v>1.3404825737265416E-2</v>
      </c>
      <c r="D26" s="56">
        <f t="shared" si="1"/>
        <v>0.17962466487935658</v>
      </c>
      <c r="E26" s="56">
        <f t="shared" si="2"/>
        <v>5.3619302949061663E-2</v>
      </c>
      <c r="F26" s="56">
        <f t="shared" si="3"/>
        <v>0.37801608579088469</v>
      </c>
      <c r="G26" s="56">
        <f t="shared" si="4"/>
        <v>0.23860589812332439</v>
      </c>
      <c r="H26" s="56">
        <f t="shared" si="5"/>
        <v>0.13672922252010722</v>
      </c>
    </row>
    <row r="27" spans="2:8" ht="20.100000000000001" customHeight="1" thickBot="1" x14ac:dyDescent="0.25">
      <c r="B27" s="5" t="s">
        <v>37</v>
      </c>
      <c r="C27" s="56">
        <f t="shared" si="0"/>
        <v>5.5286800276433999E-3</v>
      </c>
      <c r="D27" s="56">
        <f t="shared" si="1"/>
        <v>0.18244644091223219</v>
      </c>
      <c r="E27" s="56">
        <f t="shared" si="2"/>
        <v>1.10573600552868E-2</v>
      </c>
      <c r="F27" s="56">
        <f t="shared" si="3"/>
        <v>0.37456807187284036</v>
      </c>
      <c r="G27" s="56">
        <f t="shared" si="4"/>
        <v>0.35659986178299929</v>
      </c>
      <c r="H27" s="56">
        <f t="shared" si="5"/>
        <v>6.9799585348997994E-2</v>
      </c>
    </row>
    <row r="28" spans="2:8" ht="20.100000000000001" customHeight="1" thickBot="1" x14ac:dyDescent="0.25">
      <c r="B28" s="6" t="s">
        <v>38</v>
      </c>
      <c r="C28" s="56">
        <f t="shared" si="0"/>
        <v>5.0251256281407036E-3</v>
      </c>
      <c r="D28" s="56">
        <f t="shared" si="1"/>
        <v>0.28140703517587939</v>
      </c>
      <c r="E28" s="56">
        <f t="shared" si="2"/>
        <v>0</v>
      </c>
      <c r="F28" s="56">
        <f t="shared" si="3"/>
        <v>0.25628140703517588</v>
      </c>
      <c r="G28" s="56">
        <f t="shared" si="4"/>
        <v>0.27638190954773867</v>
      </c>
      <c r="H28" s="56">
        <f t="shared" si="5"/>
        <v>0.18090452261306533</v>
      </c>
    </row>
    <row r="29" spans="2:8" ht="20.100000000000001" customHeight="1" thickBot="1" x14ac:dyDescent="0.25">
      <c r="B29" s="7" t="s">
        <v>39</v>
      </c>
      <c r="C29" s="57">
        <f t="shared" si="0"/>
        <v>1.4905688548250634E-2</v>
      </c>
      <c r="D29" s="57">
        <f t="shared" si="1"/>
        <v>0.14340815209276864</v>
      </c>
      <c r="E29" s="57">
        <f t="shared" si="2"/>
        <v>2.3017966455979696E-2</v>
      </c>
      <c r="F29" s="57">
        <f t="shared" si="3"/>
        <v>0.38446225053501221</v>
      </c>
      <c r="G29" s="57">
        <f t="shared" si="4"/>
        <v>0.23530582790026378</v>
      </c>
      <c r="H29" s="57">
        <f t="shared" si="5"/>
        <v>0.19890011446772521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2" t="s">
        <v>220</v>
      </c>
      <c r="D34" s="103"/>
      <c r="E34" s="103"/>
      <c r="F34" s="103"/>
      <c r="G34" s="103"/>
      <c r="H34" s="52"/>
    </row>
    <row r="35" spans="2:11" ht="41.25" customHeight="1" x14ac:dyDescent="0.2">
      <c r="B35" s="51"/>
      <c r="C35" s="88" t="s">
        <v>213</v>
      </c>
      <c r="D35" s="88"/>
      <c r="E35" s="88" t="s">
        <v>214</v>
      </c>
      <c r="F35" s="88"/>
      <c r="G35" s="88" t="s">
        <v>215</v>
      </c>
      <c r="H35" s="104"/>
    </row>
    <row r="36" spans="2:11" ht="41.25" customHeight="1" thickBot="1" x14ac:dyDescent="0.25">
      <c r="B36" s="51"/>
      <c r="C36" s="16" t="s">
        <v>216</v>
      </c>
      <c r="D36" s="16" t="s">
        <v>217</v>
      </c>
      <c r="E36" s="16" t="s">
        <v>218</v>
      </c>
      <c r="F36" s="16" t="s">
        <v>219</v>
      </c>
      <c r="G36" s="88"/>
      <c r="H36" s="104"/>
      <c r="I36" s="16" t="s">
        <v>221</v>
      </c>
      <c r="J36" s="16" t="s">
        <v>222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159</v>
      </c>
      <c r="D37" s="19">
        <v>1184</v>
      </c>
      <c r="E37" s="19">
        <v>210</v>
      </c>
      <c r="F37" s="19">
        <v>2945</v>
      </c>
      <c r="G37" s="19">
        <v>1905</v>
      </c>
      <c r="H37" s="53"/>
      <c r="I37" s="33">
        <v>6453</v>
      </c>
      <c r="J37" s="33">
        <v>0</v>
      </c>
      <c r="K37" s="33">
        <f>I37-J37+G37</f>
        <v>8358</v>
      </c>
    </row>
    <row r="38" spans="2:11" ht="20.100000000000001" customHeight="1" thickBot="1" x14ac:dyDescent="0.25">
      <c r="B38" s="4" t="s">
        <v>23</v>
      </c>
      <c r="C38" s="20">
        <v>12</v>
      </c>
      <c r="D38" s="20">
        <v>170</v>
      </c>
      <c r="E38" s="20">
        <v>26</v>
      </c>
      <c r="F38" s="20">
        <v>383</v>
      </c>
      <c r="G38" s="20">
        <v>226</v>
      </c>
      <c r="H38" s="53"/>
      <c r="I38" s="33">
        <v>840</v>
      </c>
      <c r="J38" s="33">
        <v>0</v>
      </c>
      <c r="K38" s="33">
        <f t="shared" ref="K38:K54" si="6">I38-J38+G38</f>
        <v>1066</v>
      </c>
    </row>
    <row r="39" spans="2:11" ht="20.100000000000001" customHeight="1" thickBot="1" x14ac:dyDescent="0.25">
      <c r="B39" s="4" t="s">
        <v>24</v>
      </c>
      <c r="C39" s="20">
        <v>14</v>
      </c>
      <c r="D39" s="20">
        <v>141</v>
      </c>
      <c r="E39" s="20">
        <v>6</v>
      </c>
      <c r="F39" s="20">
        <v>279</v>
      </c>
      <c r="G39" s="20">
        <v>182</v>
      </c>
      <c r="H39" s="53"/>
      <c r="I39" s="33">
        <v>542</v>
      </c>
      <c r="J39" s="33">
        <v>0</v>
      </c>
      <c r="K39" s="33">
        <f t="shared" si="6"/>
        <v>724</v>
      </c>
    </row>
    <row r="40" spans="2:11" ht="20.100000000000001" customHeight="1" thickBot="1" x14ac:dyDescent="0.25">
      <c r="B40" s="4" t="s">
        <v>25</v>
      </c>
      <c r="C40" s="20">
        <v>8</v>
      </c>
      <c r="D40" s="20">
        <v>235</v>
      </c>
      <c r="E40" s="20">
        <v>23</v>
      </c>
      <c r="F40" s="20">
        <v>705</v>
      </c>
      <c r="G40" s="20">
        <v>292</v>
      </c>
      <c r="H40" s="53"/>
      <c r="I40" s="33">
        <v>1234</v>
      </c>
      <c r="J40" s="33">
        <v>0</v>
      </c>
      <c r="K40" s="33">
        <f t="shared" si="6"/>
        <v>1526</v>
      </c>
    </row>
    <row r="41" spans="2:11" ht="20.100000000000001" customHeight="1" thickBot="1" x14ac:dyDescent="0.25">
      <c r="B41" s="4" t="s">
        <v>26</v>
      </c>
      <c r="C41" s="20">
        <v>56</v>
      </c>
      <c r="D41" s="20">
        <v>679</v>
      </c>
      <c r="E41" s="20">
        <v>108</v>
      </c>
      <c r="F41" s="20">
        <v>880</v>
      </c>
      <c r="G41" s="20">
        <v>199</v>
      </c>
      <c r="H41" s="53"/>
      <c r="I41" s="33">
        <v>2104</v>
      </c>
      <c r="J41" s="33">
        <v>2</v>
      </c>
      <c r="K41" s="33">
        <f t="shared" si="6"/>
        <v>2301</v>
      </c>
    </row>
    <row r="42" spans="2:11" ht="20.100000000000001" customHeight="1" thickBot="1" x14ac:dyDescent="0.25">
      <c r="B42" s="4" t="s">
        <v>27</v>
      </c>
      <c r="C42" s="20">
        <v>8</v>
      </c>
      <c r="D42" s="20">
        <v>67</v>
      </c>
      <c r="E42" s="20">
        <v>18</v>
      </c>
      <c r="F42" s="20">
        <v>176</v>
      </c>
      <c r="G42" s="20">
        <v>98</v>
      </c>
      <c r="H42" s="53"/>
      <c r="I42" s="33">
        <v>324</v>
      </c>
      <c r="J42" s="33">
        <v>0</v>
      </c>
      <c r="K42" s="33">
        <f t="shared" si="6"/>
        <v>422</v>
      </c>
    </row>
    <row r="43" spans="2:11" ht="20.100000000000001" customHeight="1" thickBot="1" x14ac:dyDescent="0.25">
      <c r="B43" s="4" t="s">
        <v>28</v>
      </c>
      <c r="C43" s="20">
        <v>21</v>
      </c>
      <c r="D43" s="20">
        <v>126</v>
      </c>
      <c r="E43" s="20">
        <v>30</v>
      </c>
      <c r="F43" s="20">
        <v>525</v>
      </c>
      <c r="G43" s="20">
        <v>306</v>
      </c>
      <c r="H43" s="53"/>
      <c r="I43" s="33">
        <v>847</v>
      </c>
      <c r="J43" s="33">
        <v>0</v>
      </c>
      <c r="K43" s="33">
        <f t="shared" si="6"/>
        <v>1153</v>
      </c>
    </row>
    <row r="44" spans="2:11" ht="20.100000000000001" customHeight="1" thickBot="1" x14ac:dyDescent="0.25">
      <c r="B44" s="4" t="s">
        <v>29</v>
      </c>
      <c r="C44" s="20">
        <v>16</v>
      </c>
      <c r="D44" s="20">
        <v>236</v>
      </c>
      <c r="E44" s="20">
        <v>19</v>
      </c>
      <c r="F44" s="20">
        <v>565</v>
      </c>
      <c r="G44" s="20">
        <v>275</v>
      </c>
      <c r="H44" s="53"/>
      <c r="I44" s="33">
        <v>1053</v>
      </c>
      <c r="J44" s="33">
        <v>0</v>
      </c>
      <c r="K44" s="33">
        <f t="shared" si="6"/>
        <v>1328</v>
      </c>
    </row>
    <row r="45" spans="2:11" ht="20.100000000000001" customHeight="1" thickBot="1" x14ac:dyDescent="0.25">
      <c r="B45" s="4" t="s">
        <v>30</v>
      </c>
      <c r="C45" s="20">
        <v>58</v>
      </c>
      <c r="D45" s="20">
        <v>508</v>
      </c>
      <c r="E45" s="20">
        <v>125</v>
      </c>
      <c r="F45" s="20">
        <v>2007</v>
      </c>
      <c r="G45" s="20">
        <v>1944</v>
      </c>
      <c r="H45" s="53"/>
      <c r="I45" s="33">
        <v>3441</v>
      </c>
      <c r="J45" s="33">
        <v>3</v>
      </c>
      <c r="K45" s="33">
        <f t="shared" si="6"/>
        <v>5382</v>
      </c>
    </row>
    <row r="46" spans="2:11" ht="20.100000000000001" customHeight="1" thickBot="1" x14ac:dyDescent="0.25">
      <c r="B46" s="4" t="s">
        <v>31</v>
      </c>
      <c r="C46" s="20">
        <v>88</v>
      </c>
      <c r="D46" s="20">
        <v>968</v>
      </c>
      <c r="E46" s="20">
        <v>167</v>
      </c>
      <c r="F46" s="20">
        <v>1687</v>
      </c>
      <c r="G46" s="20">
        <v>1355</v>
      </c>
      <c r="H46" s="53"/>
      <c r="I46" s="33">
        <v>4463</v>
      </c>
      <c r="J46" s="33">
        <v>1</v>
      </c>
      <c r="K46" s="33">
        <f t="shared" si="6"/>
        <v>5817</v>
      </c>
    </row>
    <row r="47" spans="2:11" ht="20.100000000000001" customHeight="1" thickBot="1" x14ac:dyDescent="0.25">
      <c r="B47" s="4" t="s">
        <v>32</v>
      </c>
      <c r="C47" s="20">
        <v>12</v>
      </c>
      <c r="D47" s="20">
        <v>158</v>
      </c>
      <c r="E47" s="20">
        <v>31</v>
      </c>
      <c r="F47" s="20">
        <v>254</v>
      </c>
      <c r="G47" s="20">
        <v>145</v>
      </c>
      <c r="H47" s="53"/>
      <c r="I47" s="33">
        <v>528</v>
      </c>
      <c r="J47" s="33">
        <v>0</v>
      </c>
      <c r="K47" s="33">
        <f t="shared" si="6"/>
        <v>673</v>
      </c>
    </row>
    <row r="48" spans="2:11" ht="20.100000000000001" customHeight="1" thickBot="1" x14ac:dyDescent="0.25">
      <c r="B48" s="4" t="s">
        <v>33</v>
      </c>
      <c r="C48" s="20">
        <v>36</v>
      </c>
      <c r="D48" s="20">
        <v>214</v>
      </c>
      <c r="E48" s="20">
        <v>17</v>
      </c>
      <c r="F48" s="20">
        <v>610</v>
      </c>
      <c r="G48" s="20">
        <v>267</v>
      </c>
      <c r="H48" s="53"/>
      <c r="I48" s="33">
        <v>991</v>
      </c>
      <c r="J48" s="33">
        <v>0</v>
      </c>
      <c r="K48" s="33">
        <f t="shared" si="6"/>
        <v>1258</v>
      </c>
    </row>
    <row r="49" spans="2:11" ht="20.100000000000001" customHeight="1" thickBot="1" x14ac:dyDescent="0.25">
      <c r="B49" s="4" t="s">
        <v>34</v>
      </c>
      <c r="C49" s="20">
        <v>75</v>
      </c>
      <c r="D49" s="20">
        <v>267</v>
      </c>
      <c r="E49" s="20">
        <v>98</v>
      </c>
      <c r="F49" s="20">
        <v>2873</v>
      </c>
      <c r="G49" s="20">
        <v>1330</v>
      </c>
      <c r="H49" s="53"/>
      <c r="I49" s="33">
        <v>4911</v>
      </c>
      <c r="J49" s="33">
        <v>11</v>
      </c>
      <c r="K49" s="33">
        <f t="shared" si="6"/>
        <v>6230</v>
      </c>
    </row>
    <row r="50" spans="2:11" ht="20.100000000000001" customHeight="1" thickBot="1" x14ac:dyDescent="0.25">
      <c r="B50" s="4" t="s">
        <v>35</v>
      </c>
      <c r="C50" s="20">
        <v>22</v>
      </c>
      <c r="D50" s="20">
        <v>423</v>
      </c>
      <c r="E50" s="20">
        <v>11</v>
      </c>
      <c r="F50" s="20">
        <v>827</v>
      </c>
      <c r="G50" s="20">
        <v>272</v>
      </c>
      <c r="H50" s="53"/>
      <c r="I50" s="33">
        <v>1657</v>
      </c>
      <c r="J50" s="33">
        <v>0</v>
      </c>
      <c r="K50" s="33">
        <f t="shared" si="6"/>
        <v>1929</v>
      </c>
    </row>
    <row r="51" spans="2:11" ht="20.100000000000001" customHeight="1" thickBot="1" x14ac:dyDescent="0.25">
      <c r="B51" s="4" t="s">
        <v>36</v>
      </c>
      <c r="C51" s="20">
        <v>5</v>
      </c>
      <c r="D51" s="20">
        <v>67</v>
      </c>
      <c r="E51" s="20">
        <v>20</v>
      </c>
      <c r="F51" s="20">
        <v>141</v>
      </c>
      <c r="G51" s="20">
        <v>89</v>
      </c>
      <c r="H51" s="53"/>
      <c r="I51" s="33">
        <v>284</v>
      </c>
      <c r="J51" s="33">
        <v>0</v>
      </c>
      <c r="K51" s="33">
        <f t="shared" si="6"/>
        <v>373</v>
      </c>
    </row>
    <row r="52" spans="2:11" ht="20.100000000000001" customHeight="1" thickBot="1" x14ac:dyDescent="0.25">
      <c r="B52" s="5" t="s">
        <v>37</v>
      </c>
      <c r="C52" s="20">
        <v>8</v>
      </c>
      <c r="D52" s="20">
        <v>264</v>
      </c>
      <c r="E52" s="20">
        <v>16</v>
      </c>
      <c r="F52" s="20">
        <v>542</v>
      </c>
      <c r="G52" s="20">
        <v>516</v>
      </c>
      <c r="H52" s="53"/>
      <c r="I52" s="33">
        <v>931</v>
      </c>
      <c r="J52" s="33">
        <v>0</v>
      </c>
      <c r="K52" s="33">
        <f t="shared" si="6"/>
        <v>1447</v>
      </c>
    </row>
    <row r="53" spans="2:11" ht="20.100000000000001" customHeight="1" thickBot="1" x14ac:dyDescent="0.25">
      <c r="B53" s="6" t="s">
        <v>38</v>
      </c>
      <c r="C53" s="21">
        <v>1</v>
      </c>
      <c r="D53" s="21">
        <v>56</v>
      </c>
      <c r="E53" s="21">
        <v>0</v>
      </c>
      <c r="F53" s="21">
        <v>51</v>
      </c>
      <c r="G53" s="21">
        <v>55</v>
      </c>
      <c r="H53" s="53"/>
      <c r="I53" s="33">
        <v>144</v>
      </c>
      <c r="J53" s="33">
        <v>0</v>
      </c>
      <c r="K53" s="33">
        <f t="shared" si="6"/>
        <v>199</v>
      </c>
    </row>
    <row r="54" spans="2:11" ht="20.100000000000001" customHeight="1" thickBot="1" x14ac:dyDescent="0.25">
      <c r="B54" s="7" t="s">
        <v>39</v>
      </c>
      <c r="C54" s="9">
        <f>SUM(C37:C53)</f>
        <v>599</v>
      </c>
      <c r="D54" s="9">
        <f>SUM(D37:D53)</f>
        <v>5763</v>
      </c>
      <c r="E54" s="9">
        <f>SUM(E37:E53)</f>
        <v>925</v>
      </c>
      <c r="F54" s="9">
        <f>SUM(F37:F53)</f>
        <v>15450</v>
      </c>
      <c r="G54" s="9">
        <f>SUM(G37:G53)</f>
        <v>9456</v>
      </c>
      <c r="H54" s="15"/>
      <c r="I54" s="9">
        <f>SUM(I37:I53)</f>
        <v>30747</v>
      </c>
      <c r="J54" s="9">
        <f>SUM(J37:J53)</f>
        <v>17</v>
      </c>
      <c r="K54" s="9">
        <f t="shared" si="6"/>
        <v>40186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9:H9"/>
    <mergeCell ref="C10:D10"/>
    <mergeCell ref="E10:F10"/>
    <mergeCell ref="G10:G11"/>
    <mergeCell ref="H10:H11"/>
    <mergeCell ref="C34:G34"/>
    <mergeCell ref="C35:D35"/>
    <mergeCell ref="E35:F35"/>
    <mergeCell ref="G35:G36"/>
    <mergeCell ref="H35:H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3" t="s">
        <v>68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9647</v>
      </c>
      <c r="D11" s="19">
        <v>6</v>
      </c>
      <c r="E11" s="19">
        <v>0</v>
      </c>
      <c r="F11" s="19">
        <v>1</v>
      </c>
      <c r="G11" s="19">
        <v>5270</v>
      </c>
      <c r="H11" s="19">
        <v>1211</v>
      </c>
      <c r="I11" s="19">
        <v>292</v>
      </c>
      <c r="J11" s="19">
        <v>397</v>
      </c>
      <c r="K11" s="19">
        <v>45</v>
      </c>
      <c r="L11" s="19">
        <v>269</v>
      </c>
      <c r="M11" s="19">
        <v>26</v>
      </c>
      <c r="N11" s="19">
        <v>59</v>
      </c>
      <c r="O11" s="19">
        <v>23</v>
      </c>
      <c r="P11" s="19">
        <v>553</v>
      </c>
      <c r="Q11" s="19">
        <v>1093</v>
      </c>
      <c r="R11" s="19">
        <v>402</v>
      </c>
    </row>
    <row r="12" spans="2:18" ht="20.100000000000001" customHeight="1" thickBot="1" x14ac:dyDescent="0.25">
      <c r="B12" s="4" t="s">
        <v>23</v>
      </c>
      <c r="C12" s="20">
        <v>1094</v>
      </c>
      <c r="D12" s="20">
        <v>0</v>
      </c>
      <c r="E12" s="20">
        <v>0</v>
      </c>
      <c r="F12" s="20">
        <v>0</v>
      </c>
      <c r="G12" s="20">
        <v>484</v>
      </c>
      <c r="H12" s="20">
        <v>146</v>
      </c>
      <c r="I12" s="20">
        <v>46</v>
      </c>
      <c r="J12" s="20">
        <v>100</v>
      </c>
      <c r="K12" s="20">
        <v>10</v>
      </c>
      <c r="L12" s="20">
        <v>10</v>
      </c>
      <c r="M12" s="20">
        <v>45</v>
      </c>
      <c r="N12" s="20">
        <v>16</v>
      </c>
      <c r="O12" s="20">
        <v>3</v>
      </c>
      <c r="P12" s="20">
        <v>99</v>
      </c>
      <c r="Q12" s="20">
        <v>118</v>
      </c>
      <c r="R12" s="20">
        <v>17</v>
      </c>
    </row>
    <row r="13" spans="2:18" ht="20.100000000000001" customHeight="1" thickBot="1" x14ac:dyDescent="0.25">
      <c r="B13" s="4" t="s">
        <v>24</v>
      </c>
      <c r="C13" s="20">
        <v>1035</v>
      </c>
      <c r="D13" s="20">
        <v>1</v>
      </c>
      <c r="E13" s="20">
        <v>0</v>
      </c>
      <c r="F13" s="20">
        <v>0</v>
      </c>
      <c r="G13" s="20">
        <v>489</v>
      </c>
      <c r="H13" s="20">
        <v>105</v>
      </c>
      <c r="I13" s="20">
        <v>47</v>
      </c>
      <c r="J13" s="20">
        <v>81</v>
      </c>
      <c r="K13" s="20">
        <v>14</v>
      </c>
      <c r="L13" s="20">
        <v>17</v>
      </c>
      <c r="M13" s="20">
        <v>0</v>
      </c>
      <c r="N13" s="20">
        <v>0</v>
      </c>
      <c r="O13" s="20">
        <v>26</v>
      </c>
      <c r="P13" s="20">
        <v>110</v>
      </c>
      <c r="Q13" s="20">
        <v>133</v>
      </c>
      <c r="R13" s="20">
        <v>12</v>
      </c>
    </row>
    <row r="14" spans="2:18" ht="20.100000000000001" customHeight="1" thickBot="1" x14ac:dyDescent="0.25">
      <c r="B14" s="4" t="s">
        <v>25</v>
      </c>
      <c r="C14" s="20">
        <v>1890</v>
      </c>
      <c r="D14" s="20">
        <v>0</v>
      </c>
      <c r="E14" s="20">
        <v>0</v>
      </c>
      <c r="F14" s="20">
        <v>0</v>
      </c>
      <c r="G14" s="20">
        <v>987</v>
      </c>
      <c r="H14" s="20">
        <v>208</v>
      </c>
      <c r="I14" s="20">
        <v>180</v>
      </c>
      <c r="J14" s="20">
        <v>177</v>
      </c>
      <c r="K14" s="20">
        <v>6</v>
      </c>
      <c r="L14" s="20">
        <v>42</v>
      </c>
      <c r="M14" s="20">
        <v>18</v>
      </c>
      <c r="N14" s="20">
        <v>11</v>
      </c>
      <c r="O14" s="20">
        <v>9</v>
      </c>
      <c r="P14" s="20">
        <v>140</v>
      </c>
      <c r="Q14" s="20">
        <v>88</v>
      </c>
      <c r="R14" s="20">
        <v>24</v>
      </c>
    </row>
    <row r="15" spans="2:18" ht="20.100000000000001" customHeight="1" thickBot="1" x14ac:dyDescent="0.25">
      <c r="B15" s="4" t="s">
        <v>26</v>
      </c>
      <c r="C15" s="20">
        <v>2335</v>
      </c>
      <c r="D15" s="20">
        <v>0</v>
      </c>
      <c r="E15" s="20">
        <v>0</v>
      </c>
      <c r="F15" s="20">
        <v>0</v>
      </c>
      <c r="G15" s="20">
        <v>1103</v>
      </c>
      <c r="H15" s="20">
        <v>431</v>
      </c>
      <c r="I15" s="20">
        <v>59</v>
      </c>
      <c r="J15" s="20">
        <v>163</v>
      </c>
      <c r="K15" s="20">
        <v>37</v>
      </c>
      <c r="L15" s="20">
        <v>68</v>
      </c>
      <c r="M15" s="20">
        <v>7</v>
      </c>
      <c r="N15" s="20">
        <v>56</v>
      </c>
      <c r="O15" s="20">
        <v>3</v>
      </c>
      <c r="P15" s="20">
        <v>240</v>
      </c>
      <c r="Q15" s="20">
        <v>138</v>
      </c>
      <c r="R15" s="20">
        <v>30</v>
      </c>
    </row>
    <row r="16" spans="2:18" ht="20.100000000000001" customHeight="1" thickBot="1" x14ac:dyDescent="0.25">
      <c r="B16" s="4" t="s">
        <v>27</v>
      </c>
      <c r="C16" s="20">
        <v>597</v>
      </c>
      <c r="D16" s="20">
        <v>0</v>
      </c>
      <c r="E16" s="20">
        <v>0</v>
      </c>
      <c r="F16" s="20">
        <v>0</v>
      </c>
      <c r="G16" s="20">
        <v>192</v>
      </c>
      <c r="H16" s="20">
        <v>160</v>
      </c>
      <c r="I16" s="20">
        <v>14</v>
      </c>
      <c r="J16" s="20">
        <v>55</v>
      </c>
      <c r="K16" s="20">
        <v>3</v>
      </c>
      <c r="L16" s="20">
        <v>26</v>
      </c>
      <c r="M16" s="20">
        <v>4</v>
      </c>
      <c r="N16" s="20">
        <v>3</v>
      </c>
      <c r="O16" s="20">
        <v>0</v>
      </c>
      <c r="P16" s="20">
        <v>89</v>
      </c>
      <c r="Q16" s="20">
        <v>40</v>
      </c>
      <c r="R16" s="20">
        <v>11</v>
      </c>
    </row>
    <row r="17" spans="2:18" ht="20.100000000000001" customHeight="1" thickBot="1" x14ac:dyDescent="0.25">
      <c r="B17" s="4" t="s">
        <v>28</v>
      </c>
      <c r="C17" s="20">
        <v>1440</v>
      </c>
      <c r="D17" s="20">
        <v>1</v>
      </c>
      <c r="E17" s="20">
        <v>0</v>
      </c>
      <c r="F17" s="20">
        <v>0</v>
      </c>
      <c r="G17" s="20">
        <v>692</v>
      </c>
      <c r="H17" s="20">
        <v>235</v>
      </c>
      <c r="I17" s="20">
        <v>21</v>
      </c>
      <c r="J17" s="20">
        <v>60</v>
      </c>
      <c r="K17" s="20">
        <v>3</v>
      </c>
      <c r="L17" s="20">
        <v>17</v>
      </c>
      <c r="M17" s="20">
        <v>10</v>
      </c>
      <c r="N17" s="20">
        <v>26</v>
      </c>
      <c r="O17" s="20">
        <v>14</v>
      </c>
      <c r="P17" s="20">
        <v>83</v>
      </c>
      <c r="Q17" s="20">
        <v>236</v>
      </c>
      <c r="R17" s="20">
        <v>42</v>
      </c>
    </row>
    <row r="18" spans="2:18" ht="20.100000000000001" customHeight="1" thickBot="1" x14ac:dyDescent="0.25">
      <c r="B18" s="4" t="s">
        <v>29</v>
      </c>
      <c r="C18" s="20">
        <v>1774</v>
      </c>
      <c r="D18" s="20">
        <v>3</v>
      </c>
      <c r="E18" s="20">
        <v>0</v>
      </c>
      <c r="F18" s="20">
        <v>0</v>
      </c>
      <c r="G18" s="20">
        <v>718</v>
      </c>
      <c r="H18" s="20">
        <v>406</v>
      </c>
      <c r="I18" s="20">
        <v>83</v>
      </c>
      <c r="J18" s="20">
        <v>34</v>
      </c>
      <c r="K18" s="20">
        <v>4</v>
      </c>
      <c r="L18" s="20">
        <v>9</v>
      </c>
      <c r="M18" s="20">
        <v>3</v>
      </c>
      <c r="N18" s="20">
        <v>14</v>
      </c>
      <c r="O18" s="20">
        <v>2</v>
      </c>
      <c r="P18" s="20">
        <v>94</v>
      </c>
      <c r="Q18" s="20">
        <v>373</v>
      </c>
      <c r="R18" s="20">
        <v>31</v>
      </c>
    </row>
    <row r="19" spans="2:18" ht="20.100000000000001" customHeight="1" thickBot="1" x14ac:dyDescent="0.25">
      <c r="B19" s="4" t="s">
        <v>30</v>
      </c>
      <c r="C19" s="20">
        <v>7417</v>
      </c>
      <c r="D19" s="20">
        <v>6</v>
      </c>
      <c r="E19" s="20">
        <v>0</v>
      </c>
      <c r="F19" s="20">
        <v>1</v>
      </c>
      <c r="G19" s="20">
        <v>3033</v>
      </c>
      <c r="H19" s="20">
        <v>1424</v>
      </c>
      <c r="I19" s="20">
        <v>378</v>
      </c>
      <c r="J19" s="20">
        <v>605</v>
      </c>
      <c r="K19" s="20">
        <v>197</v>
      </c>
      <c r="L19" s="20">
        <v>78</v>
      </c>
      <c r="M19" s="20">
        <v>46</v>
      </c>
      <c r="N19" s="20">
        <v>91</v>
      </c>
      <c r="O19" s="20">
        <v>47</v>
      </c>
      <c r="P19" s="20">
        <v>392</v>
      </c>
      <c r="Q19" s="20">
        <v>666</v>
      </c>
      <c r="R19" s="20">
        <v>453</v>
      </c>
    </row>
    <row r="20" spans="2:18" ht="20.100000000000001" customHeight="1" thickBot="1" x14ac:dyDescent="0.25">
      <c r="B20" s="4" t="s">
        <v>31</v>
      </c>
      <c r="C20" s="20">
        <v>7308</v>
      </c>
      <c r="D20" s="20">
        <v>1</v>
      </c>
      <c r="E20" s="20">
        <v>0</v>
      </c>
      <c r="F20" s="20">
        <v>0</v>
      </c>
      <c r="G20" s="20">
        <v>2880</v>
      </c>
      <c r="H20" s="20">
        <v>959</v>
      </c>
      <c r="I20" s="20">
        <v>540</v>
      </c>
      <c r="J20" s="20">
        <v>296</v>
      </c>
      <c r="K20" s="20">
        <v>61</v>
      </c>
      <c r="L20" s="20">
        <v>64</v>
      </c>
      <c r="M20" s="20">
        <v>26</v>
      </c>
      <c r="N20" s="20">
        <v>70</v>
      </c>
      <c r="O20" s="20">
        <v>32</v>
      </c>
      <c r="P20" s="20">
        <v>614</v>
      </c>
      <c r="Q20" s="20">
        <v>1559</v>
      </c>
      <c r="R20" s="20">
        <v>206</v>
      </c>
    </row>
    <row r="21" spans="2:18" ht="20.100000000000001" customHeight="1" thickBot="1" x14ac:dyDescent="0.25">
      <c r="B21" s="4" t="s">
        <v>32</v>
      </c>
      <c r="C21" s="20">
        <v>927</v>
      </c>
      <c r="D21" s="20">
        <v>1</v>
      </c>
      <c r="E21" s="20">
        <v>0</v>
      </c>
      <c r="F21" s="20">
        <v>0</v>
      </c>
      <c r="G21" s="20">
        <v>272</v>
      </c>
      <c r="H21" s="20">
        <v>266</v>
      </c>
      <c r="I21" s="20">
        <v>29</v>
      </c>
      <c r="J21" s="20">
        <v>38</v>
      </c>
      <c r="K21" s="20">
        <v>0</v>
      </c>
      <c r="L21" s="20">
        <v>71</v>
      </c>
      <c r="M21" s="20">
        <v>3</v>
      </c>
      <c r="N21" s="20">
        <v>5</v>
      </c>
      <c r="O21" s="20">
        <v>7</v>
      </c>
      <c r="P21" s="20">
        <v>109</v>
      </c>
      <c r="Q21" s="20">
        <v>100</v>
      </c>
      <c r="R21" s="20">
        <v>26</v>
      </c>
    </row>
    <row r="22" spans="2:18" ht="20.100000000000001" customHeight="1" thickBot="1" x14ac:dyDescent="0.25">
      <c r="B22" s="4" t="s">
        <v>33</v>
      </c>
      <c r="C22" s="20">
        <v>2006</v>
      </c>
      <c r="D22" s="20">
        <v>2</v>
      </c>
      <c r="E22" s="20">
        <v>0</v>
      </c>
      <c r="F22" s="20">
        <v>0</v>
      </c>
      <c r="G22" s="20">
        <v>937</v>
      </c>
      <c r="H22" s="20">
        <v>310</v>
      </c>
      <c r="I22" s="20">
        <v>57</v>
      </c>
      <c r="J22" s="20">
        <v>47</v>
      </c>
      <c r="K22" s="20">
        <v>31</v>
      </c>
      <c r="L22" s="20">
        <v>65</v>
      </c>
      <c r="M22" s="20">
        <v>9</v>
      </c>
      <c r="N22" s="20">
        <v>24</v>
      </c>
      <c r="O22" s="20">
        <v>3</v>
      </c>
      <c r="P22" s="20">
        <v>95</v>
      </c>
      <c r="Q22" s="20">
        <v>334</v>
      </c>
      <c r="R22" s="20">
        <v>92</v>
      </c>
    </row>
    <row r="23" spans="2:18" ht="20.100000000000001" customHeight="1" thickBot="1" x14ac:dyDescent="0.25">
      <c r="B23" s="4" t="s">
        <v>34</v>
      </c>
      <c r="C23" s="20">
        <v>7588</v>
      </c>
      <c r="D23" s="20">
        <v>0</v>
      </c>
      <c r="E23" s="20">
        <v>0</v>
      </c>
      <c r="F23" s="20">
        <v>0</v>
      </c>
      <c r="G23" s="20">
        <v>4102</v>
      </c>
      <c r="H23" s="20">
        <v>629</v>
      </c>
      <c r="I23" s="20">
        <v>211</v>
      </c>
      <c r="J23" s="20">
        <v>485</v>
      </c>
      <c r="K23" s="20">
        <v>47</v>
      </c>
      <c r="L23" s="20">
        <v>228</v>
      </c>
      <c r="M23" s="20">
        <v>41</v>
      </c>
      <c r="N23" s="20">
        <v>15</v>
      </c>
      <c r="O23" s="20">
        <v>75</v>
      </c>
      <c r="P23" s="20">
        <v>342</v>
      </c>
      <c r="Q23" s="20">
        <v>1129</v>
      </c>
      <c r="R23" s="20">
        <v>284</v>
      </c>
    </row>
    <row r="24" spans="2:18" ht="20.100000000000001" customHeight="1" thickBot="1" x14ac:dyDescent="0.25">
      <c r="B24" s="4" t="s">
        <v>35</v>
      </c>
      <c r="C24" s="20">
        <v>2349</v>
      </c>
      <c r="D24" s="20">
        <v>0</v>
      </c>
      <c r="E24" s="20">
        <v>0</v>
      </c>
      <c r="F24" s="20">
        <v>0</v>
      </c>
      <c r="G24" s="20">
        <v>1132</v>
      </c>
      <c r="H24" s="20">
        <v>384</v>
      </c>
      <c r="I24" s="20">
        <v>62</v>
      </c>
      <c r="J24" s="20">
        <v>73</v>
      </c>
      <c r="K24" s="20">
        <v>9</v>
      </c>
      <c r="L24" s="20">
        <v>43</v>
      </c>
      <c r="M24" s="20">
        <v>6</v>
      </c>
      <c r="N24" s="20">
        <v>31</v>
      </c>
      <c r="O24" s="20">
        <v>6</v>
      </c>
      <c r="P24" s="20">
        <v>318</v>
      </c>
      <c r="Q24" s="20">
        <v>233</v>
      </c>
      <c r="R24" s="20">
        <v>52</v>
      </c>
    </row>
    <row r="25" spans="2:18" ht="20.100000000000001" customHeight="1" thickBot="1" x14ac:dyDescent="0.25">
      <c r="B25" s="4" t="s">
        <v>36</v>
      </c>
      <c r="C25" s="20">
        <v>531</v>
      </c>
      <c r="D25" s="20">
        <v>2</v>
      </c>
      <c r="E25" s="20">
        <v>0</v>
      </c>
      <c r="F25" s="20">
        <v>0</v>
      </c>
      <c r="G25" s="20">
        <v>274</v>
      </c>
      <c r="H25" s="20">
        <v>47</v>
      </c>
      <c r="I25" s="20">
        <v>6</v>
      </c>
      <c r="J25" s="20">
        <v>19</v>
      </c>
      <c r="K25" s="20">
        <v>3</v>
      </c>
      <c r="L25" s="20">
        <v>3</v>
      </c>
      <c r="M25" s="20">
        <v>0</v>
      </c>
      <c r="N25" s="20">
        <v>2</v>
      </c>
      <c r="O25" s="20">
        <v>1</v>
      </c>
      <c r="P25" s="20">
        <v>57</v>
      </c>
      <c r="Q25" s="20">
        <v>91</v>
      </c>
      <c r="R25" s="20">
        <v>26</v>
      </c>
    </row>
    <row r="26" spans="2:18" ht="20.100000000000001" customHeight="1" thickBot="1" x14ac:dyDescent="0.25">
      <c r="B26" s="5" t="s">
        <v>37</v>
      </c>
      <c r="C26" s="20">
        <v>1768</v>
      </c>
      <c r="D26" s="20">
        <v>1</v>
      </c>
      <c r="E26" s="20">
        <v>0</v>
      </c>
      <c r="F26" s="20">
        <v>0</v>
      </c>
      <c r="G26" s="20">
        <v>810</v>
      </c>
      <c r="H26" s="20">
        <v>151</v>
      </c>
      <c r="I26" s="20">
        <v>204</v>
      </c>
      <c r="J26" s="20">
        <v>156</v>
      </c>
      <c r="K26" s="20">
        <v>15</v>
      </c>
      <c r="L26" s="20">
        <v>31</v>
      </c>
      <c r="M26" s="20">
        <v>4</v>
      </c>
      <c r="N26" s="20">
        <v>11</v>
      </c>
      <c r="O26" s="20">
        <v>32</v>
      </c>
      <c r="P26" s="20">
        <v>158</v>
      </c>
      <c r="Q26" s="20">
        <v>147</v>
      </c>
      <c r="R26" s="20">
        <v>48</v>
      </c>
    </row>
    <row r="27" spans="2:18" ht="20.100000000000001" customHeight="1" thickBot="1" x14ac:dyDescent="0.25">
      <c r="B27" s="6" t="s">
        <v>38</v>
      </c>
      <c r="C27" s="21">
        <v>248</v>
      </c>
      <c r="D27" s="21">
        <v>0</v>
      </c>
      <c r="E27" s="21">
        <v>0</v>
      </c>
      <c r="F27" s="21">
        <v>0</v>
      </c>
      <c r="G27" s="21">
        <v>140</v>
      </c>
      <c r="H27" s="21">
        <v>66</v>
      </c>
      <c r="I27" s="21">
        <v>3</v>
      </c>
      <c r="J27" s="21">
        <v>7</v>
      </c>
      <c r="K27" s="21">
        <v>1</v>
      </c>
      <c r="L27" s="21">
        <v>0</v>
      </c>
      <c r="M27" s="21">
        <v>0</v>
      </c>
      <c r="N27" s="21">
        <v>0</v>
      </c>
      <c r="O27" s="21">
        <v>3</v>
      </c>
      <c r="P27" s="21">
        <v>8</v>
      </c>
      <c r="Q27" s="21">
        <v>17</v>
      </c>
      <c r="R27" s="21">
        <v>3</v>
      </c>
    </row>
    <row r="28" spans="2:18" ht="20.100000000000001" customHeight="1" thickBot="1" x14ac:dyDescent="0.25">
      <c r="B28" s="7" t="s">
        <v>39</v>
      </c>
      <c r="C28" s="9">
        <f>SUM(C11:C27)</f>
        <v>49954</v>
      </c>
      <c r="D28" s="9">
        <f t="shared" ref="D28:R28" si="0">SUM(D11:D27)</f>
        <v>24</v>
      </c>
      <c r="E28" s="9">
        <f t="shared" si="0"/>
        <v>0</v>
      </c>
      <c r="F28" s="9">
        <f t="shared" si="0"/>
        <v>2</v>
      </c>
      <c r="G28" s="9">
        <f t="shared" si="0"/>
        <v>23515</v>
      </c>
      <c r="H28" s="9">
        <f t="shared" si="0"/>
        <v>7138</v>
      </c>
      <c r="I28" s="9">
        <f t="shared" si="0"/>
        <v>2232</v>
      </c>
      <c r="J28" s="9">
        <f t="shared" si="0"/>
        <v>2793</v>
      </c>
      <c r="K28" s="9">
        <f t="shared" si="0"/>
        <v>486</v>
      </c>
      <c r="L28" s="9">
        <f t="shared" si="0"/>
        <v>1041</v>
      </c>
      <c r="M28" s="9">
        <f t="shared" si="0"/>
        <v>248</v>
      </c>
      <c r="N28" s="9">
        <f t="shared" si="0"/>
        <v>434</v>
      </c>
      <c r="O28" s="9">
        <f t="shared" si="0"/>
        <v>286</v>
      </c>
      <c r="P28" s="9">
        <f t="shared" si="0"/>
        <v>3501</v>
      </c>
      <c r="Q28" s="9">
        <f t="shared" si="0"/>
        <v>6495</v>
      </c>
      <c r="R28" s="9">
        <f t="shared" si="0"/>
        <v>1759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69</v>
      </c>
      <c r="D9" s="73"/>
      <c r="E9" s="73"/>
      <c r="F9" s="77"/>
      <c r="G9" s="76" t="s">
        <v>70</v>
      </c>
      <c r="H9" s="73"/>
      <c r="I9" s="73"/>
      <c r="J9" s="77"/>
      <c r="K9" s="76" t="s">
        <v>71</v>
      </c>
      <c r="L9" s="73"/>
      <c r="M9" s="73"/>
      <c r="N9" s="73"/>
      <c r="O9" s="73"/>
      <c r="P9" s="77"/>
      <c r="Q9" s="76" t="s">
        <v>72</v>
      </c>
      <c r="R9" s="73"/>
      <c r="S9" s="73"/>
      <c r="T9" s="73"/>
      <c r="U9" s="73"/>
      <c r="V9" s="7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489</v>
      </c>
      <c r="D11" s="19">
        <v>225</v>
      </c>
      <c r="E11" s="19">
        <v>213</v>
      </c>
      <c r="F11" s="19">
        <v>51</v>
      </c>
      <c r="G11" s="19">
        <v>146</v>
      </c>
      <c r="H11" s="19">
        <v>0</v>
      </c>
      <c r="I11" s="19">
        <v>150</v>
      </c>
      <c r="J11" s="19">
        <v>33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167</v>
      </c>
      <c r="R11" s="19">
        <v>182</v>
      </c>
      <c r="S11" s="19">
        <v>3</v>
      </c>
      <c r="T11" s="19">
        <v>18</v>
      </c>
      <c r="U11" s="19">
        <v>175</v>
      </c>
      <c r="V11" s="19">
        <v>416</v>
      </c>
    </row>
    <row r="12" spans="2:22" ht="20.100000000000001" customHeight="1" thickBot="1" x14ac:dyDescent="0.25">
      <c r="B12" s="4" t="s">
        <v>23</v>
      </c>
      <c r="C12" s="20">
        <v>68</v>
      </c>
      <c r="D12" s="20">
        <v>6</v>
      </c>
      <c r="E12" s="20">
        <v>26</v>
      </c>
      <c r="F12" s="20">
        <v>36</v>
      </c>
      <c r="G12" s="20">
        <v>26</v>
      </c>
      <c r="H12" s="20">
        <v>0</v>
      </c>
      <c r="I12" s="20">
        <v>25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27</v>
      </c>
      <c r="R12" s="20">
        <v>30</v>
      </c>
      <c r="S12" s="20">
        <v>0</v>
      </c>
      <c r="T12" s="20">
        <v>0</v>
      </c>
      <c r="U12" s="20">
        <v>43</v>
      </c>
      <c r="V12" s="20">
        <v>69</v>
      </c>
    </row>
    <row r="13" spans="2:22" ht="20.100000000000001" customHeight="1" thickBot="1" x14ac:dyDescent="0.25">
      <c r="B13" s="4" t="s">
        <v>24</v>
      </c>
      <c r="C13" s="20">
        <v>33</v>
      </c>
      <c r="D13" s="20">
        <v>7</v>
      </c>
      <c r="E13" s="20">
        <v>9</v>
      </c>
      <c r="F13" s="20">
        <v>17</v>
      </c>
      <c r="G13" s="20">
        <v>17</v>
      </c>
      <c r="H13" s="20">
        <v>0</v>
      </c>
      <c r="I13" s="20">
        <v>17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10</v>
      </c>
      <c r="R13" s="20">
        <v>10</v>
      </c>
      <c r="S13" s="20">
        <v>1</v>
      </c>
      <c r="T13" s="20">
        <v>2</v>
      </c>
      <c r="U13" s="20">
        <v>12</v>
      </c>
      <c r="V13" s="20">
        <v>29</v>
      </c>
    </row>
    <row r="14" spans="2:22" ht="20.100000000000001" customHeight="1" thickBot="1" x14ac:dyDescent="0.25">
      <c r="B14" s="4" t="s">
        <v>25</v>
      </c>
      <c r="C14" s="20">
        <v>54</v>
      </c>
      <c r="D14" s="20">
        <v>13</v>
      </c>
      <c r="E14" s="20">
        <v>40</v>
      </c>
      <c r="F14" s="20">
        <v>1</v>
      </c>
      <c r="G14" s="20">
        <v>21</v>
      </c>
      <c r="H14" s="20">
        <v>0</v>
      </c>
      <c r="I14" s="20">
        <v>19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20</v>
      </c>
      <c r="R14" s="20">
        <v>20</v>
      </c>
      <c r="S14" s="20">
        <v>0</v>
      </c>
      <c r="T14" s="20">
        <v>0</v>
      </c>
      <c r="U14" s="20">
        <v>19</v>
      </c>
      <c r="V14" s="20">
        <v>58</v>
      </c>
    </row>
    <row r="15" spans="2:22" ht="20.100000000000001" customHeight="1" thickBot="1" x14ac:dyDescent="0.25">
      <c r="B15" s="4" t="s">
        <v>26</v>
      </c>
      <c r="C15" s="20">
        <v>232</v>
      </c>
      <c r="D15" s="20">
        <v>71</v>
      </c>
      <c r="E15" s="20">
        <v>152</v>
      </c>
      <c r="F15" s="20">
        <v>9</v>
      </c>
      <c r="G15" s="20">
        <v>135</v>
      </c>
      <c r="H15" s="20">
        <v>0</v>
      </c>
      <c r="I15" s="20">
        <v>140</v>
      </c>
      <c r="J15" s="20">
        <v>10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99</v>
      </c>
      <c r="R15" s="20">
        <v>118</v>
      </c>
      <c r="S15" s="20">
        <v>0</v>
      </c>
      <c r="T15" s="20">
        <v>13</v>
      </c>
      <c r="U15" s="20">
        <v>75</v>
      </c>
      <c r="V15" s="20">
        <v>301</v>
      </c>
    </row>
    <row r="16" spans="2:22" ht="20.100000000000001" customHeight="1" thickBot="1" x14ac:dyDescent="0.25">
      <c r="B16" s="4" t="s">
        <v>27</v>
      </c>
      <c r="C16" s="20">
        <v>27</v>
      </c>
      <c r="D16" s="20">
        <v>8</v>
      </c>
      <c r="E16" s="20">
        <v>7</v>
      </c>
      <c r="F16" s="20">
        <v>12</v>
      </c>
      <c r="G16" s="20">
        <v>13</v>
      </c>
      <c r="H16" s="20">
        <v>0</v>
      </c>
      <c r="I16" s="20">
        <v>13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8</v>
      </c>
      <c r="R16" s="20">
        <v>8</v>
      </c>
      <c r="S16" s="20">
        <v>0</v>
      </c>
      <c r="T16" s="20">
        <v>0</v>
      </c>
      <c r="U16" s="20">
        <v>5</v>
      </c>
      <c r="V16" s="20">
        <v>21</v>
      </c>
    </row>
    <row r="17" spans="2:22" ht="20.100000000000001" customHeight="1" thickBot="1" x14ac:dyDescent="0.25">
      <c r="B17" s="4" t="s">
        <v>28</v>
      </c>
      <c r="C17" s="20">
        <v>191</v>
      </c>
      <c r="D17" s="20">
        <v>40</v>
      </c>
      <c r="E17" s="20">
        <v>13</v>
      </c>
      <c r="F17" s="20">
        <v>138</v>
      </c>
      <c r="G17" s="20">
        <v>20</v>
      </c>
      <c r="H17" s="20">
        <v>0</v>
      </c>
      <c r="I17" s="20">
        <v>24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</v>
      </c>
      <c r="R17" s="20">
        <v>18</v>
      </c>
      <c r="S17" s="20">
        <v>0</v>
      </c>
      <c r="T17" s="20">
        <v>2</v>
      </c>
      <c r="U17" s="20">
        <v>13</v>
      </c>
      <c r="V17" s="20">
        <v>58</v>
      </c>
    </row>
    <row r="18" spans="2:22" ht="20.100000000000001" customHeight="1" thickBot="1" x14ac:dyDescent="0.25">
      <c r="B18" s="4" t="s">
        <v>29</v>
      </c>
      <c r="C18" s="20">
        <v>87</v>
      </c>
      <c r="D18" s="20">
        <v>31</v>
      </c>
      <c r="E18" s="20">
        <v>35</v>
      </c>
      <c r="F18" s="20">
        <v>21</v>
      </c>
      <c r="G18" s="20">
        <v>26</v>
      </c>
      <c r="H18" s="20">
        <v>0</v>
      </c>
      <c r="I18" s="20">
        <v>19</v>
      </c>
      <c r="J18" s="20">
        <v>7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16</v>
      </c>
      <c r="R18" s="20">
        <v>17</v>
      </c>
      <c r="S18" s="20">
        <v>0</v>
      </c>
      <c r="T18" s="20">
        <v>2</v>
      </c>
      <c r="U18" s="20">
        <v>11</v>
      </c>
      <c r="V18" s="20">
        <v>93</v>
      </c>
    </row>
    <row r="19" spans="2:22" ht="20.100000000000001" customHeight="1" thickBot="1" x14ac:dyDescent="0.25">
      <c r="B19" s="4" t="s">
        <v>30</v>
      </c>
      <c r="C19" s="20">
        <v>195</v>
      </c>
      <c r="D19" s="20">
        <v>108</v>
      </c>
      <c r="E19" s="20">
        <v>53</v>
      </c>
      <c r="F19" s="20">
        <v>34</v>
      </c>
      <c r="G19" s="20">
        <v>39</v>
      </c>
      <c r="H19" s="20">
        <v>0</v>
      </c>
      <c r="I19" s="20">
        <v>44</v>
      </c>
      <c r="J19" s="20">
        <v>15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51</v>
      </c>
      <c r="R19" s="20">
        <v>68</v>
      </c>
      <c r="S19" s="20">
        <v>0</v>
      </c>
      <c r="T19" s="20">
        <v>2</v>
      </c>
      <c r="U19" s="20">
        <v>58</v>
      </c>
      <c r="V19" s="20">
        <v>146</v>
      </c>
    </row>
    <row r="20" spans="2:22" ht="20.100000000000001" customHeight="1" thickBot="1" x14ac:dyDescent="0.25">
      <c r="B20" s="4" t="s">
        <v>31</v>
      </c>
      <c r="C20" s="20">
        <v>238</v>
      </c>
      <c r="D20" s="20">
        <v>113</v>
      </c>
      <c r="E20" s="20">
        <v>81</v>
      </c>
      <c r="F20" s="20">
        <v>44</v>
      </c>
      <c r="G20" s="20">
        <v>41</v>
      </c>
      <c r="H20" s="20">
        <v>0</v>
      </c>
      <c r="I20" s="20">
        <v>46</v>
      </c>
      <c r="J20" s="20">
        <v>4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105</v>
      </c>
      <c r="R20" s="20">
        <v>108</v>
      </c>
      <c r="S20" s="20">
        <v>1</v>
      </c>
      <c r="T20" s="20">
        <v>6</v>
      </c>
      <c r="U20" s="20">
        <v>80</v>
      </c>
      <c r="V20" s="20">
        <v>225</v>
      </c>
    </row>
    <row r="21" spans="2:22" ht="20.100000000000001" customHeight="1" thickBot="1" x14ac:dyDescent="0.25">
      <c r="B21" s="4" t="s">
        <v>32</v>
      </c>
      <c r="C21" s="20">
        <v>45</v>
      </c>
      <c r="D21" s="20">
        <v>16</v>
      </c>
      <c r="E21" s="20">
        <v>20</v>
      </c>
      <c r="F21" s="20">
        <v>9</v>
      </c>
      <c r="G21" s="20">
        <v>17</v>
      </c>
      <c r="H21" s="20">
        <v>0</v>
      </c>
      <c r="I21" s="20">
        <v>15</v>
      </c>
      <c r="J21" s="20">
        <v>2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13</v>
      </c>
      <c r="R21" s="20">
        <v>13</v>
      </c>
      <c r="S21" s="20">
        <v>0</v>
      </c>
      <c r="T21" s="20">
        <v>0</v>
      </c>
      <c r="U21" s="20">
        <v>17</v>
      </c>
      <c r="V21" s="20">
        <v>39</v>
      </c>
    </row>
    <row r="22" spans="2:22" ht="20.100000000000001" customHeight="1" thickBot="1" x14ac:dyDescent="0.25">
      <c r="B22" s="4" t="s">
        <v>33</v>
      </c>
      <c r="C22" s="20">
        <v>107</v>
      </c>
      <c r="D22" s="20">
        <v>58</v>
      </c>
      <c r="E22" s="20">
        <v>33</v>
      </c>
      <c r="F22" s="20">
        <v>16</v>
      </c>
      <c r="G22" s="20">
        <v>28</v>
      </c>
      <c r="H22" s="20">
        <v>4</v>
      </c>
      <c r="I22" s="20">
        <v>33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23</v>
      </c>
      <c r="R22" s="20">
        <v>22</v>
      </c>
      <c r="S22" s="20">
        <v>0</v>
      </c>
      <c r="T22" s="20">
        <v>1</v>
      </c>
      <c r="U22" s="20">
        <v>15</v>
      </c>
      <c r="V22" s="20">
        <v>92</v>
      </c>
    </row>
    <row r="23" spans="2:22" ht="20.100000000000001" customHeight="1" thickBot="1" x14ac:dyDescent="0.25">
      <c r="B23" s="4" t="s">
        <v>34</v>
      </c>
      <c r="C23" s="20">
        <v>109</v>
      </c>
      <c r="D23" s="20">
        <v>41</v>
      </c>
      <c r="E23" s="20">
        <v>54</v>
      </c>
      <c r="F23" s="20">
        <v>14</v>
      </c>
      <c r="G23" s="20">
        <v>23</v>
      </c>
      <c r="H23" s="20">
        <v>0</v>
      </c>
      <c r="I23" s="20">
        <v>25</v>
      </c>
      <c r="J23" s="20">
        <v>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38</v>
      </c>
      <c r="R23" s="20">
        <v>43</v>
      </c>
      <c r="S23" s="20">
        <v>0</v>
      </c>
      <c r="T23" s="20">
        <v>5</v>
      </c>
      <c r="U23" s="20">
        <v>41</v>
      </c>
      <c r="V23" s="20">
        <v>124</v>
      </c>
    </row>
    <row r="24" spans="2:22" ht="20.100000000000001" customHeight="1" thickBot="1" x14ac:dyDescent="0.25">
      <c r="B24" s="4" t="s">
        <v>35</v>
      </c>
      <c r="C24" s="20">
        <v>104</v>
      </c>
      <c r="D24" s="20">
        <v>36</v>
      </c>
      <c r="E24" s="20">
        <v>16</v>
      </c>
      <c r="F24" s="20">
        <v>52</v>
      </c>
      <c r="G24" s="20">
        <v>35</v>
      </c>
      <c r="H24" s="20">
        <v>0</v>
      </c>
      <c r="I24" s="20">
        <v>36</v>
      </c>
      <c r="J24" s="20">
        <v>5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48</v>
      </c>
      <c r="R24" s="20">
        <v>49</v>
      </c>
      <c r="S24" s="20">
        <v>0</v>
      </c>
      <c r="T24" s="20">
        <v>7</v>
      </c>
      <c r="U24" s="20">
        <v>36</v>
      </c>
      <c r="V24" s="20">
        <v>102</v>
      </c>
    </row>
    <row r="25" spans="2:22" ht="20.100000000000001" customHeight="1" thickBot="1" x14ac:dyDescent="0.25">
      <c r="B25" s="4" t="s">
        <v>36</v>
      </c>
      <c r="C25" s="20">
        <v>13</v>
      </c>
      <c r="D25" s="20">
        <v>3</v>
      </c>
      <c r="E25" s="20">
        <v>5</v>
      </c>
      <c r="F25" s="20">
        <v>5</v>
      </c>
      <c r="G25" s="20">
        <v>0</v>
      </c>
      <c r="H25" s="20">
        <v>0</v>
      </c>
      <c r="I25" s="20">
        <v>0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2</v>
      </c>
      <c r="R25" s="20">
        <v>2</v>
      </c>
      <c r="S25" s="20">
        <v>0</v>
      </c>
      <c r="T25" s="20">
        <v>0</v>
      </c>
      <c r="U25" s="20">
        <v>10</v>
      </c>
      <c r="V25" s="20">
        <v>13</v>
      </c>
    </row>
    <row r="26" spans="2:22" ht="20.100000000000001" customHeight="1" thickBot="1" x14ac:dyDescent="0.25">
      <c r="B26" s="5" t="s">
        <v>37</v>
      </c>
      <c r="C26" s="20">
        <v>72</v>
      </c>
      <c r="D26" s="20">
        <v>63</v>
      </c>
      <c r="E26" s="20">
        <v>0</v>
      </c>
      <c r="F26" s="20">
        <v>9</v>
      </c>
      <c r="G26" s="20">
        <v>29</v>
      </c>
      <c r="H26" s="20">
        <v>0</v>
      </c>
      <c r="I26" s="20">
        <v>25</v>
      </c>
      <c r="J26" s="20">
        <v>6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33</v>
      </c>
      <c r="R26" s="20">
        <v>33</v>
      </c>
      <c r="S26" s="20">
        <v>11</v>
      </c>
      <c r="T26" s="20">
        <v>17</v>
      </c>
      <c r="U26" s="20">
        <v>24</v>
      </c>
      <c r="V26" s="20">
        <v>75</v>
      </c>
    </row>
    <row r="27" spans="2:22" ht="20.100000000000001" customHeight="1" thickBot="1" x14ac:dyDescent="0.25">
      <c r="B27" s="6" t="s">
        <v>38</v>
      </c>
      <c r="C27" s="21">
        <v>1</v>
      </c>
      <c r="D27" s="21">
        <v>0</v>
      </c>
      <c r="E27" s="21">
        <v>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1</v>
      </c>
      <c r="S27" s="21">
        <v>0</v>
      </c>
      <c r="T27" s="21">
        <v>0</v>
      </c>
      <c r="U27" s="21">
        <v>1</v>
      </c>
      <c r="V27" s="21">
        <v>8</v>
      </c>
    </row>
    <row r="28" spans="2:22" ht="20.100000000000001" customHeight="1" thickBot="1" x14ac:dyDescent="0.25">
      <c r="B28" s="7" t="s">
        <v>39</v>
      </c>
      <c r="C28" s="9">
        <f>SUM(C11:C27)</f>
        <v>2065</v>
      </c>
      <c r="D28" s="9">
        <f t="shared" ref="D28:V28" si="0">SUM(D11:D27)</f>
        <v>839</v>
      </c>
      <c r="E28" s="9">
        <f t="shared" si="0"/>
        <v>758</v>
      </c>
      <c r="F28" s="9">
        <f t="shared" si="0"/>
        <v>468</v>
      </c>
      <c r="G28" s="9">
        <f t="shared" si="0"/>
        <v>616</v>
      </c>
      <c r="H28" s="9">
        <f t="shared" si="0"/>
        <v>4</v>
      </c>
      <c r="I28" s="9">
        <f t="shared" si="0"/>
        <v>631</v>
      </c>
      <c r="J28" s="9">
        <f t="shared" si="0"/>
        <v>90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678</v>
      </c>
      <c r="R28" s="9">
        <f t="shared" si="0"/>
        <v>742</v>
      </c>
      <c r="S28" s="9">
        <f t="shared" si="0"/>
        <v>16</v>
      </c>
      <c r="T28" s="9">
        <f t="shared" si="0"/>
        <v>75</v>
      </c>
      <c r="U28" s="9">
        <f t="shared" si="0"/>
        <v>635</v>
      </c>
      <c r="V28" s="9">
        <f t="shared" si="0"/>
        <v>1869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6" t="s">
        <v>80</v>
      </c>
      <c r="D9" s="73"/>
      <c r="E9" s="73"/>
      <c r="F9" s="77"/>
      <c r="G9" s="76" t="s">
        <v>81</v>
      </c>
      <c r="H9" s="73"/>
      <c r="I9" s="73"/>
      <c r="J9" s="77"/>
      <c r="K9" s="76" t="s">
        <v>82</v>
      </c>
      <c r="L9" s="73"/>
      <c r="M9" s="73"/>
      <c r="N9" s="77"/>
      <c r="O9" s="76" t="s">
        <v>83</v>
      </c>
      <c r="P9" s="73"/>
      <c r="Q9" s="73"/>
      <c r="R9" s="77"/>
      <c r="S9" s="76" t="s">
        <v>84</v>
      </c>
      <c r="T9" s="73"/>
      <c r="U9" s="73"/>
      <c r="V9" s="77"/>
      <c r="W9" s="76" t="s">
        <v>85</v>
      </c>
      <c r="X9" s="73"/>
      <c r="Y9" s="73"/>
      <c r="Z9" s="77"/>
      <c r="AA9" s="76" t="s">
        <v>86</v>
      </c>
      <c r="AB9" s="73"/>
      <c r="AC9" s="73"/>
      <c r="AD9" s="77"/>
      <c r="AE9" s="76" t="s">
        <v>87</v>
      </c>
      <c r="AF9" s="73"/>
      <c r="AG9" s="73"/>
      <c r="AH9" s="77"/>
      <c r="AI9" s="76" t="s">
        <v>88</v>
      </c>
      <c r="AJ9" s="73"/>
      <c r="AK9" s="73"/>
      <c r="AL9" s="77"/>
      <c r="AM9" s="76" t="s">
        <v>89</v>
      </c>
      <c r="AN9" s="73"/>
      <c r="AO9" s="73"/>
      <c r="AP9" s="77"/>
      <c r="AQ9" s="76" t="s">
        <v>90</v>
      </c>
      <c r="AR9" s="73"/>
      <c r="AS9" s="73"/>
      <c r="AT9" s="77"/>
      <c r="AU9" s="76" t="s">
        <v>255</v>
      </c>
      <c r="AV9" s="73"/>
      <c r="AW9" s="73"/>
      <c r="AX9" s="77"/>
      <c r="AY9" s="76" t="s">
        <v>91</v>
      </c>
      <c r="AZ9" s="73"/>
      <c r="BA9" s="73"/>
      <c r="BB9" s="77"/>
      <c r="BC9" s="76" t="s">
        <v>243</v>
      </c>
      <c r="BD9" s="73"/>
      <c r="BE9" s="73"/>
      <c r="BF9" s="77"/>
      <c r="BG9" s="76" t="s">
        <v>92</v>
      </c>
      <c r="BH9" s="73"/>
      <c r="BI9" s="73"/>
      <c r="BJ9" s="77"/>
      <c r="BK9" s="76" t="s">
        <v>93</v>
      </c>
      <c r="BL9" s="73"/>
      <c r="BM9" s="73"/>
      <c r="BN9" s="77"/>
      <c r="BO9" s="76" t="s">
        <v>94</v>
      </c>
      <c r="BP9" s="73"/>
      <c r="BQ9" s="73"/>
      <c r="BR9" s="77"/>
      <c r="BS9" s="76" t="s">
        <v>95</v>
      </c>
      <c r="BT9" s="73"/>
      <c r="BU9" s="73"/>
      <c r="BV9" s="77"/>
      <c r="BW9" s="76" t="s">
        <v>96</v>
      </c>
      <c r="BX9" s="73"/>
      <c r="BY9" s="73"/>
      <c r="BZ9" s="77"/>
      <c r="CA9" s="76" t="s">
        <v>97</v>
      </c>
      <c r="CB9" s="73"/>
      <c r="CC9" s="73"/>
      <c r="CD9" s="77"/>
      <c r="CE9" s="76" t="s">
        <v>244</v>
      </c>
      <c r="CF9" s="73"/>
      <c r="CG9" s="73"/>
      <c r="CH9" s="73"/>
      <c r="CI9" s="76" t="s">
        <v>245</v>
      </c>
      <c r="CJ9" s="73"/>
      <c r="CK9" s="73"/>
      <c r="CL9" s="73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894</v>
      </c>
      <c r="D11" s="19">
        <v>37</v>
      </c>
      <c r="E11" s="19">
        <v>979</v>
      </c>
      <c r="F11" s="19">
        <v>2842</v>
      </c>
      <c r="G11" s="19">
        <v>4</v>
      </c>
      <c r="H11" s="19">
        <v>0</v>
      </c>
      <c r="I11" s="19">
        <v>7</v>
      </c>
      <c r="J11" s="19">
        <v>20</v>
      </c>
      <c r="K11" s="19">
        <v>4</v>
      </c>
      <c r="L11" s="19">
        <v>0</v>
      </c>
      <c r="M11" s="19">
        <v>7</v>
      </c>
      <c r="N11" s="19">
        <v>3</v>
      </c>
      <c r="O11" s="19">
        <v>2</v>
      </c>
      <c r="P11" s="19">
        <v>0</v>
      </c>
      <c r="Q11" s="19">
        <v>0</v>
      </c>
      <c r="R11" s="19">
        <v>2</v>
      </c>
      <c r="S11" s="19">
        <v>26</v>
      </c>
      <c r="T11" s="19">
        <v>23</v>
      </c>
      <c r="U11" s="19">
        <v>38</v>
      </c>
      <c r="V11" s="19">
        <v>33</v>
      </c>
      <c r="W11" s="19">
        <v>260</v>
      </c>
      <c r="X11" s="19">
        <v>0</v>
      </c>
      <c r="Y11" s="19">
        <v>329</v>
      </c>
      <c r="Z11" s="19">
        <v>935</v>
      </c>
      <c r="AA11" s="19">
        <v>2</v>
      </c>
      <c r="AB11" s="19">
        <v>0</v>
      </c>
      <c r="AC11" s="19">
        <v>1</v>
      </c>
      <c r="AD11" s="19">
        <v>3</v>
      </c>
      <c r="AE11" s="19">
        <v>11</v>
      </c>
      <c r="AF11" s="19">
        <v>0</v>
      </c>
      <c r="AG11" s="19">
        <v>11</v>
      </c>
      <c r="AH11" s="19">
        <v>26</v>
      </c>
      <c r="AI11" s="19">
        <v>0</v>
      </c>
      <c r="AJ11" s="19">
        <v>0</v>
      </c>
      <c r="AK11" s="19">
        <v>0</v>
      </c>
      <c r="AL11" s="19">
        <v>0</v>
      </c>
      <c r="AM11" s="19">
        <v>3</v>
      </c>
      <c r="AN11" s="19">
        <v>3</v>
      </c>
      <c r="AO11" s="19">
        <v>12</v>
      </c>
      <c r="AP11" s="19">
        <v>12</v>
      </c>
      <c r="AQ11" s="19">
        <v>180</v>
      </c>
      <c r="AR11" s="19">
        <v>0</v>
      </c>
      <c r="AS11" s="19">
        <v>149</v>
      </c>
      <c r="AT11" s="19">
        <v>474</v>
      </c>
      <c r="AU11" s="19">
        <v>0</v>
      </c>
      <c r="AV11" s="19">
        <v>0</v>
      </c>
      <c r="AW11" s="19">
        <v>3</v>
      </c>
      <c r="AX11" s="19">
        <v>10</v>
      </c>
      <c r="AY11" s="19">
        <v>19</v>
      </c>
      <c r="AZ11" s="19">
        <v>0</v>
      </c>
      <c r="BA11" s="19">
        <v>19</v>
      </c>
      <c r="BB11" s="19">
        <v>47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2</v>
      </c>
      <c r="BL11" s="19">
        <v>0</v>
      </c>
      <c r="BM11" s="19">
        <v>1</v>
      </c>
      <c r="BN11" s="19">
        <v>5</v>
      </c>
      <c r="BO11" s="19">
        <v>0</v>
      </c>
      <c r="BP11" s="19">
        <v>0</v>
      </c>
      <c r="BQ11" s="19">
        <v>0</v>
      </c>
      <c r="BR11" s="19">
        <v>0</v>
      </c>
      <c r="BS11" s="19">
        <v>50</v>
      </c>
      <c r="BT11" s="19">
        <v>0</v>
      </c>
      <c r="BU11" s="19">
        <v>58</v>
      </c>
      <c r="BV11" s="19">
        <v>154</v>
      </c>
      <c r="BW11" s="19">
        <v>17</v>
      </c>
      <c r="BX11" s="19">
        <v>11</v>
      </c>
      <c r="BY11" s="19">
        <v>27</v>
      </c>
      <c r="BZ11" s="19">
        <v>55</v>
      </c>
      <c r="CA11" s="19">
        <v>314</v>
      </c>
      <c r="CB11" s="19">
        <v>0</v>
      </c>
      <c r="CC11" s="19">
        <v>317</v>
      </c>
      <c r="CD11" s="19">
        <v>1063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122</v>
      </c>
      <c r="D12" s="20">
        <v>3</v>
      </c>
      <c r="E12" s="20">
        <v>97</v>
      </c>
      <c r="F12" s="20">
        <v>186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8</v>
      </c>
      <c r="T12" s="20">
        <v>2</v>
      </c>
      <c r="U12" s="20">
        <v>3</v>
      </c>
      <c r="V12" s="20">
        <v>8</v>
      </c>
      <c r="W12" s="20">
        <v>37</v>
      </c>
      <c r="X12" s="20">
        <v>0</v>
      </c>
      <c r="Y12" s="20">
        <v>31</v>
      </c>
      <c r="Z12" s="20">
        <v>65</v>
      </c>
      <c r="AA12" s="20">
        <v>0</v>
      </c>
      <c r="AB12" s="20">
        <v>0</v>
      </c>
      <c r="AC12" s="20">
        <v>0</v>
      </c>
      <c r="AD12" s="20">
        <v>0</v>
      </c>
      <c r="AE12" s="20">
        <v>1</v>
      </c>
      <c r="AF12" s="20">
        <v>0</v>
      </c>
      <c r="AG12" s="20">
        <v>1</v>
      </c>
      <c r="AH12" s="20">
        <v>2</v>
      </c>
      <c r="AI12" s="20">
        <v>0</v>
      </c>
      <c r="AJ12" s="20">
        <v>0</v>
      </c>
      <c r="AK12" s="20">
        <v>0</v>
      </c>
      <c r="AL12" s="20">
        <v>0</v>
      </c>
      <c r="AM12" s="20">
        <v>2</v>
      </c>
      <c r="AN12" s="20">
        <v>0</v>
      </c>
      <c r="AO12" s="20">
        <v>1</v>
      </c>
      <c r="AP12" s="20">
        <v>2</v>
      </c>
      <c r="AQ12" s="20">
        <v>26</v>
      </c>
      <c r="AR12" s="20">
        <v>0</v>
      </c>
      <c r="AS12" s="20">
        <v>23</v>
      </c>
      <c r="AT12" s="20">
        <v>33</v>
      </c>
      <c r="AU12" s="20">
        <v>0</v>
      </c>
      <c r="AV12" s="20">
        <v>0</v>
      </c>
      <c r="AW12" s="20">
        <v>0</v>
      </c>
      <c r="AX12" s="20">
        <v>0</v>
      </c>
      <c r="AY12" s="20">
        <v>11</v>
      </c>
      <c r="AZ12" s="20">
        <v>0</v>
      </c>
      <c r="BA12" s="20">
        <v>8</v>
      </c>
      <c r="BB12" s="20">
        <v>15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1</v>
      </c>
      <c r="BL12" s="20">
        <v>0</v>
      </c>
      <c r="BM12" s="20">
        <v>1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1</v>
      </c>
      <c r="BV12" s="20">
        <v>2</v>
      </c>
      <c r="BW12" s="20">
        <v>3</v>
      </c>
      <c r="BX12" s="20">
        <v>1</v>
      </c>
      <c r="BY12" s="20">
        <v>3</v>
      </c>
      <c r="BZ12" s="20">
        <v>3</v>
      </c>
      <c r="CA12" s="20">
        <v>33</v>
      </c>
      <c r="CB12" s="20">
        <v>0</v>
      </c>
      <c r="CC12" s="20">
        <v>25</v>
      </c>
      <c r="CD12" s="20">
        <v>56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91</v>
      </c>
      <c r="D13" s="20">
        <v>6</v>
      </c>
      <c r="E13" s="20">
        <v>94</v>
      </c>
      <c r="F13" s="20">
        <v>175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2</v>
      </c>
      <c r="T13" s="20">
        <v>2</v>
      </c>
      <c r="U13" s="20">
        <v>6</v>
      </c>
      <c r="V13" s="20">
        <v>1</v>
      </c>
      <c r="W13" s="20">
        <v>30</v>
      </c>
      <c r="X13" s="20">
        <v>0</v>
      </c>
      <c r="Y13" s="20">
        <v>25</v>
      </c>
      <c r="Z13" s="20">
        <v>66</v>
      </c>
      <c r="AA13" s="20">
        <v>0</v>
      </c>
      <c r="AB13" s="20">
        <v>0</v>
      </c>
      <c r="AC13" s="20">
        <v>0</v>
      </c>
      <c r="AD13" s="20">
        <v>0</v>
      </c>
      <c r="AE13" s="20">
        <v>1</v>
      </c>
      <c r="AF13" s="20">
        <v>0</v>
      </c>
      <c r="AG13" s="20">
        <v>3</v>
      </c>
      <c r="AH13" s="20">
        <v>1</v>
      </c>
      <c r="AI13" s="20">
        <v>0</v>
      </c>
      <c r="AJ13" s="20">
        <v>0</v>
      </c>
      <c r="AK13" s="20">
        <v>0</v>
      </c>
      <c r="AL13" s="20">
        <v>0</v>
      </c>
      <c r="AM13" s="20">
        <v>2</v>
      </c>
      <c r="AN13" s="20">
        <v>2</v>
      </c>
      <c r="AO13" s="20">
        <v>5</v>
      </c>
      <c r="AP13" s="20">
        <v>0</v>
      </c>
      <c r="AQ13" s="20">
        <v>17</v>
      </c>
      <c r="AR13" s="20">
        <v>0</v>
      </c>
      <c r="AS13" s="20">
        <v>17</v>
      </c>
      <c r="AT13" s="20">
        <v>35</v>
      </c>
      <c r="AU13" s="20">
        <v>0</v>
      </c>
      <c r="AV13" s="20">
        <v>0</v>
      </c>
      <c r="AW13" s="20">
        <v>0</v>
      </c>
      <c r="AX13" s="20">
        <v>0</v>
      </c>
      <c r="AY13" s="20">
        <v>2</v>
      </c>
      <c r="AZ13" s="20">
        <v>0</v>
      </c>
      <c r="BA13" s="20">
        <v>3</v>
      </c>
      <c r="BB13" s="20">
        <v>3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1</v>
      </c>
      <c r="BL13" s="20">
        <v>0</v>
      </c>
      <c r="BM13" s="20">
        <v>1</v>
      </c>
      <c r="BN13" s="20">
        <v>1</v>
      </c>
      <c r="BO13" s="20">
        <v>0</v>
      </c>
      <c r="BP13" s="20">
        <v>0</v>
      </c>
      <c r="BQ13" s="20">
        <v>0</v>
      </c>
      <c r="BR13" s="20">
        <v>0</v>
      </c>
      <c r="BS13" s="20">
        <v>4</v>
      </c>
      <c r="BT13" s="20">
        <v>0</v>
      </c>
      <c r="BU13" s="20">
        <v>5</v>
      </c>
      <c r="BV13" s="20">
        <v>7</v>
      </c>
      <c r="BW13" s="20">
        <v>5</v>
      </c>
      <c r="BX13" s="20">
        <v>2</v>
      </c>
      <c r="BY13" s="20">
        <v>5</v>
      </c>
      <c r="BZ13" s="20">
        <v>5</v>
      </c>
      <c r="CA13" s="20">
        <v>27</v>
      </c>
      <c r="CB13" s="20">
        <v>0</v>
      </c>
      <c r="CC13" s="20">
        <v>24</v>
      </c>
      <c r="CD13" s="20">
        <v>56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138</v>
      </c>
      <c r="D14" s="20">
        <v>2</v>
      </c>
      <c r="E14" s="20">
        <v>115</v>
      </c>
      <c r="F14" s="20">
        <v>415</v>
      </c>
      <c r="G14" s="20">
        <v>0</v>
      </c>
      <c r="H14" s="20">
        <v>0</v>
      </c>
      <c r="I14" s="20">
        <v>0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1</v>
      </c>
      <c r="T14" s="20">
        <v>0</v>
      </c>
      <c r="U14" s="20">
        <v>4</v>
      </c>
      <c r="V14" s="20">
        <v>9</v>
      </c>
      <c r="W14" s="20">
        <v>40</v>
      </c>
      <c r="X14" s="20">
        <v>0</v>
      </c>
      <c r="Y14" s="20">
        <v>27</v>
      </c>
      <c r="Z14" s="20">
        <v>174</v>
      </c>
      <c r="AA14" s="20">
        <v>0</v>
      </c>
      <c r="AB14" s="20">
        <v>0</v>
      </c>
      <c r="AC14" s="20">
        <v>1</v>
      </c>
      <c r="AD14" s="20">
        <v>1</v>
      </c>
      <c r="AE14" s="20">
        <v>1</v>
      </c>
      <c r="AF14" s="20">
        <v>0</v>
      </c>
      <c r="AG14" s="20">
        <v>0</v>
      </c>
      <c r="AH14" s="20">
        <v>5</v>
      </c>
      <c r="AI14" s="20">
        <v>0</v>
      </c>
      <c r="AJ14" s="20">
        <v>0</v>
      </c>
      <c r="AK14" s="20">
        <v>0</v>
      </c>
      <c r="AL14" s="20">
        <v>0</v>
      </c>
      <c r="AM14" s="20">
        <v>4</v>
      </c>
      <c r="AN14" s="20">
        <v>2</v>
      </c>
      <c r="AO14" s="20">
        <v>5</v>
      </c>
      <c r="AP14" s="20">
        <v>3</v>
      </c>
      <c r="AQ14" s="20">
        <v>31</v>
      </c>
      <c r="AR14" s="20">
        <v>0</v>
      </c>
      <c r="AS14" s="20">
        <v>30</v>
      </c>
      <c r="AT14" s="20">
        <v>79</v>
      </c>
      <c r="AU14" s="20">
        <v>0</v>
      </c>
      <c r="AV14" s="20">
        <v>0</v>
      </c>
      <c r="AW14" s="20">
        <v>0</v>
      </c>
      <c r="AX14" s="20">
        <v>1</v>
      </c>
      <c r="AY14" s="20">
        <v>2</v>
      </c>
      <c r="AZ14" s="20">
        <v>0</v>
      </c>
      <c r="BA14" s="20">
        <v>2</v>
      </c>
      <c r="BB14" s="20">
        <v>4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1</v>
      </c>
      <c r="BT14" s="20">
        <v>0</v>
      </c>
      <c r="BU14" s="20">
        <v>0</v>
      </c>
      <c r="BV14" s="20">
        <v>1</v>
      </c>
      <c r="BW14" s="20">
        <v>6</v>
      </c>
      <c r="BX14" s="20">
        <v>0</v>
      </c>
      <c r="BY14" s="20">
        <v>4</v>
      </c>
      <c r="BZ14" s="20">
        <v>7</v>
      </c>
      <c r="CA14" s="20">
        <v>52</v>
      </c>
      <c r="CB14" s="20">
        <v>0</v>
      </c>
      <c r="CC14" s="20">
        <v>42</v>
      </c>
      <c r="CD14" s="20">
        <v>129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292</v>
      </c>
      <c r="D15" s="20">
        <v>14</v>
      </c>
      <c r="E15" s="20">
        <v>318</v>
      </c>
      <c r="F15" s="20">
        <v>814</v>
      </c>
      <c r="G15" s="20">
        <v>3</v>
      </c>
      <c r="H15" s="20">
        <v>0</v>
      </c>
      <c r="I15" s="20">
        <v>2</v>
      </c>
      <c r="J15" s="20">
        <v>10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7</v>
      </c>
      <c r="T15" s="20">
        <v>7</v>
      </c>
      <c r="U15" s="20">
        <v>17</v>
      </c>
      <c r="V15" s="20">
        <v>11</v>
      </c>
      <c r="W15" s="20">
        <v>87</v>
      </c>
      <c r="X15" s="20">
        <v>0</v>
      </c>
      <c r="Y15" s="20">
        <v>86</v>
      </c>
      <c r="Z15" s="20">
        <v>243</v>
      </c>
      <c r="AA15" s="20">
        <v>0</v>
      </c>
      <c r="AB15" s="20">
        <v>0</v>
      </c>
      <c r="AC15" s="20">
        <v>0</v>
      </c>
      <c r="AD15" s="20">
        <v>1</v>
      </c>
      <c r="AE15" s="20">
        <v>4</v>
      </c>
      <c r="AF15" s="20">
        <v>0</v>
      </c>
      <c r="AG15" s="20">
        <v>3</v>
      </c>
      <c r="AH15" s="20">
        <v>8</v>
      </c>
      <c r="AI15" s="20">
        <v>0</v>
      </c>
      <c r="AJ15" s="20">
        <v>0</v>
      </c>
      <c r="AK15" s="20">
        <v>0</v>
      </c>
      <c r="AL15" s="20">
        <v>0</v>
      </c>
      <c r="AM15" s="20">
        <v>9</v>
      </c>
      <c r="AN15" s="20">
        <v>0</v>
      </c>
      <c r="AO15" s="20">
        <v>9</v>
      </c>
      <c r="AP15" s="20">
        <v>6</v>
      </c>
      <c r="AQ15" s="20">
        <v>67</v>
      </c>
      <c r="AR15" s="20">
        <v>0</v>
      </c>
      <c r="AS15" s="20">
        <v>58</v>
      </c>
      <c r="AT15" s="20">
        <v>159</v>
      </c>
      <c r="AU15" s="20">
        <v>1</v>
      </c>
      <c r="AV15" s="20">
        <v>0</v>
      </c>
      <c r="AW15" s="20">
        <v>2</v>
      </c>
      <c r="AX15" s="20">
        <v>3</v>
      </c>
      <c r="AY15" s="20">
        <v>10</v>
      </c>
      <c r="AZ15" s="20">
        <v>0</v>
      </c>
      <c r="BA15" s="20">
        <v>13</v>
      </c>
      <c r="BB15" s="20">
        <v>3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6</v>
      </c>
      <c r="BT15" s="20">
        <v>0</v>
      </c>
      <c r="BU15" s="20">
        <v>3</v>
      </c>
      <c r="BV15" s="20">
        <v>29</v>
      </c>
      <c r="BW15" s="20">
        <v>10</v>
      </c>
      <c r="BX15" s="20">
        <v>5</v>
      </c>
      <c r="BY15" s="20">
        <v>13</v>
      </c>
      <c r="BZ15" s="20">
        <v>43</v>
      </c>
      <c r="CA15" s="20">
        <v>88</v>
      </c>
      <c r="CB15" s="20">
        <v>2</v>
      </c>
      <c r="CC15" s="20">
        <v>112</v>
      </c>
      <c r="CD15" s="20">
        <v>298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56</v>
      </c>
      <c r="D16" s="20">
        <v>3</v>
      </c>
      <c r="E16" s="20">
        <v>59</v>
      </c>
      <c r="F16" s="20">
        <v>112</v>
      </c>
      <c r="G16" s="20">
        <v>0</v>
      </c>
      <c r="H16" s="20">
        <v>0</v>
      </c>
      <c r="I16" s="20">
        <v>1</v>
      </c>
      <c r="J16" s="20">
        <v>1</v>
      </c>
      <c r="K16" s="20">
        <v>0</v>
      </c>
      <c r="L16" s="20">
        <v>0</v>
      </c>
      <c r="M16" s="20">
        <v>0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4</v>
      </c>
      <c r="T16" s="20">
        <v>1</v>
      </c>
      <c r="U16" s="20">
        <v>4</v>
      </c>
      <c r="V16" s="20">
        <v>3</v>
      </c>
      <c r="W16" s="20">
        <v>16</v>
      </c>
      <c r="X16" s="20">
        <v>0</v>
      </c>
      <c r="Y16" s="20">
        <v>24</v>
      </c>
      <c r="Z16" s="20">
        <v>33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3</v>
      </c>
      <c r="AN16" s="20">
        <v>1</v>
      </c>
      <c r="AO16" s="20">
        <v>3</v>
      </c>
      <c r="AP16" s="20">
        <v>2</v>
      </c>
      <c r="AQ16" s="20">
        <v>11</v>
      </c>
      <c r="AR16" s="20">
        <v>0</v>
      </c>
      <c r="AS16" s="20">
        <v>5</v>
      </c>
      <c r="AT16" s="20">
        <v>15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3</v>
      </c>
      <c r="BT16" s="20">
        <v>0</v>
      </c>
      <c r="BU16" s="20">
        <v>4</v>
      </c>
      <c r="BV16" s="20">
        <v>11</v>
      </c>
      <c r="BW16" s="20">
        <v>0</v>
      </c>
      <c r="BX16" s="20">
        <v>1</v>
      </c>
      <c r="BY16" s="20">
        <v>2</v>
      </c>
      <c r="BZ16" s="20">
        <v>4</v>
      </c>
      <c r="CA16" s="20">
        <v>19</v>
      </c>
      <c r="CB16" s="20">
        <v>0</v>
      </c>
      <c r="CC16" s="20">
        <v>16</v>
      </c>
      <c r="CD16" s="20">
        <v>39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147</v>
      </c>
      <c r="D17" s="20">
        <v>3</v>
      </c>
      <c r="E17" s="20">
        <v>180</v>
      </c>
      <c r="F17" s="20">
        <v>380</v>
      </c>
      <c r="G17" s="20">
        <v>2</v>
      </c>
      <c r="H17" s="20">
        <v>0</v>
      </c>
      <c r="I17" s="20">
        <v>0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5</v>
      </c>
      <c r="T17" s="20">
        <v>2</v>
      </c>
      <c r="U17" s="20">
        <v>5</v>
      </c>
      <c r="V17" s="20">
        <v>6</v>
      </c>
      <c r="W17" s="20">
        <v>48</v>
      </c>
      <c r="X17" s="20">
        <v>0</v>
      </c>
      <c r="Y17" s="20">
        <v>56</v>
      </c>
      <c r="Z17" s="20">
        <v>129</v>
      </c>
      <c r="AA17" s="20">
        <v>0</v>
      </c>
      <c r="AB17" s="20">
        <v>0</v>
      </c>
      <c r="AC17" s="20">
        <v>0</v>
      </c>
      <c r="AD17" s="20">
        <v>0</v>
      </c>
      <c r="AE17" s="20">
        <v>2</v>
      </c>
      <c r="AF17" s="20">
        <v>0</v>
      </c>
      <c r="AG17" s="20">
        <v>4</v>
      </c>
      <c r="AH17" s="20">
        <v>2</v>
      </c>
      <c r="AI17" s="20">
        <v>0</v>
      </c>
      <c r="AJ17" s="20">
        <v>0</v>
      </c>
      <c r="AK17" s="20">
        <v>0</v>
      </c>
      <c r="AL17" s="20">
        <v>0</v>
      </c>
      <c r="AM17" s="20">
        <v>5</v>
      </c>
      <c r="AN17" s="20">
        <v>1</v>
      </c>
      <c r="AO17" s="20">
        <v>5</v>
      </c>
      <c r="AP17" s="20">
        <v>3</v>
      </c>
      <c r="AQ17" s="20">
        <v>29</v>
      </c>
      <c r="AR17" s="20">
        <v>0</v>
      </c>
      <c r="AS17" s="20">
        <v>39</v>
      </c>
      <c r="AT17" s="20">
        <v>62</v>
      </c>
      <c r="AU17" s="20">
        <v>0</v>
      </c>
      <c r="AV17" s="20">
        <v>0</v>
      </c>
      <c r="AW17" s="20">
        <v>1</v>
      </c>
      <c r="AX17" s="20">
        <v>0</v>
      </c>
      <c r="AY17" s="20">
        <v>3</v>
      </c>
      <c r="AZ17" s="20">
        <v>0</v>
      </c>
      <c r="BA17" s="20">
        <v>8</v>
      </c>
      <c r="BB17" s="20">
        <v>7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1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10</v>
      </c>
      <c r="BT17" s="20">
        <v>0</v>
      </c>
      <c r="BU17" s="20">
        <v>13</v>
      </c>
      <c r="BV17" s="20">
        <v>29</v>
      </c>
      <c r="BW17" s="20">
        <v>4</v>
      </c>
      <c r="BX17" s="20">
        <v>0</v>
      </c>
      <c r="BY17" s="20">
        <v>7</v>
      </c>
      <c r="BZ17" s="20">
        <v>11</v>
      </c>
      <c r="CA17" s="20">
        <v>39</v>
      </c>
      <c r="CB17" s="20">
        <v>0</v>
      </c>
      <c r="CC17" s="20">
        <v>41</v>
      </c>
      <c r="CD17" s="20">
        <v>127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177</v>
      </c>
      <c r="D18" s="20">
        <v>2</v>
      </c>
      <c r="E18" s="20">
        <v>176</v>
      </c>
      <c r="F18" s="20">
        <v>878</v>
      </c>
      <c r="G18" s="20">
        <v>0</v>
      </c>
      <c r="H18" s="20">
        <v>0</v>
      </c>
      <c r="I18" s="20">
        <v>0</v>
      </c>
      <c r="J18" s="20">
        <v>5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2</v>
      </c>
      <c r="T18" s="20">
        <v>0</v>
      </c>
      <c r="U18" s="20">
        <v>10</v>
      </c>
      <c r="V18" s="20">
        <v>12</v>
      </c>
      <c r="W18" s="20">
        <v>62</v>
      </c>
      <c r="X18" s="20">
        <v>0</v>
      </c>
      <c r="Y18" s="20">
        <v>58</v>
      </c>
      <c r="Z18" s="20">
        <v>338</v>
      </c>
      <c r="AA18" s="20">
        <v>0</v>
      </c>
      <c r="AB18" s="20">
        <v>0</v>
      </c>
      <c r="AC18" s="20">
        <v>0</v>
      </c>
      <c r="AD18" s="20">
        <v>1</v>
      </c>
      <c r="AE18" s="20">
        <v>0</v>
      </c>
      <c r="AF18" s="20">
        <v>0</v>
      </c>
      <c r="AG18" s="20">
        <v>1</v>
      </c>
      <c r="AH18" s="20">
        <v>4</v>
      </c>
      <c r="AI18" s="20">
        <v>0</v>
      </c>
      <c r="AJ18" s="20">
        <v>0</v>
      </c>
      <c r="AK18" s="20">
        <v>0</v>
      </c>
      <c r="AL18" s="20">
        <v>0</v>
      </c>
      <c r="AM18" s="20">
        <v>3</v>
      </c>
      <c r="AN18" s="20">
        <v>0</v>
      </c>
      <c r="AO18" s="20">
        <v>2</v>
      </c>
      <c r="AP18" s="20">
        <v>4</v>
      </c>
      <c r="AQ18" s="20">
        <v>26</v>
      </c>
      <c r="AR18" s="20">
        <v>0</v>
      </c>
      <c r="AS18" s="20">
        <v>27</v>
      </c>
      <c r="AT18" s="20">
        <v>132</v>
      </c>
      <c r="AU18" s="20">
        <v>0</v>
      </c>
      <c r="AV18" s="20">
        <v>0</v>
      </c>
      <c r="AW18" s="20">
        <v>0</v>
      </c>
      <c r="AX18" s="20">
        <v>3</v>
      </c>
      <c r="AY18" s="20">
        <v>0</v>
      </c>
      <c r="AZ18" s="20">
        <v>0</v>
      </c>
      <c r="BA18" s="20">
        <v>0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4</v>
      </c>
      <c r="BT18" s="20">
        <v>0</v>
      </c>
      <c r="BU18" s="20">
        <v>6</v>
      </c>
      <c r="BV18" s="20">
        <v>29</v>
      </c>
      <c r="BW18" s="20">
        <v>7</v>
      </c>
      <c r="BX18" s="20">
        <v>2</v>
      </c>
      <c r="BY18" s="20">
        <v>5</v>
      </c>
      <c r="BZ18" s="20">
        <v>10</v>
      </c>
      <c r="CA18" s="20">
        <v>73</v>
      </c>
      <c r="CB18" s="20">
        <v>0</v>
      </c>
      <c r="CC18" s="20">
        <v>67</v>
      </c>
      <c r="CD18" s="20">
        <v>338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698</v>
      </c>
      <c r="D19" s="20">
        <v>21</v>
      </c>
      <c r="E19" s="20">
        <v>720</v>
      </c>
      <c r="F19" s="20">
        <v>2351</v>
      </c>
      <c r="G19" s="20">
        <v>2</v>
      </c>
      <c r="H19" s="20">
        <v>0</v>
      </c>
      <c r="I19" s="20">
        <v>2</v>
      </c>
      <c r="J19" s="20">
        <v>16</v>
      </c>
      <c r="K19" s="20">
        <v>2</v>
      </c>
      <c r="L19" s="20">
        <v>0</v>
      </c>
      <c r="M19" s="20">
        <v>2</v>
      </c>
      <c r="N19" s="20">
        <v>1</v>
      </c>
      <c r="O19" s="20">
        <v>0</v>
      </c>
      <c r="P19" s="20">
        <v>0</v>
      </c>
      <c r="Q19" s="20">
        <v>0</v>
      </c>
      <c r="R19" s="20">
        <v>0</v>
      </c>
      <c r="S19" s="20">
        <v>24</v>
      </c>
      <c r="T19" s="20">
        <v>13</v>
      </c>
      <c r="U19" s="20">
        <v>39</v>
      </c>
      <c r="V19" s="20">
        <v>26</v>
      </c>
      <c r="W19" s="20">
        <v>248</v>
      </c>
      <c r="X19" s="20">
        <v>0</v>
      </c>
      <c r="Y19" s="20">
        <v>251</v>
      </c>
      <c r="Z19" s="20">
        <v>900</v>
      </c>
      <c r="AA19" s="20">
        <v>1</v>
      </c>
      <c r="AB19" s="20">
        <v>1</v>
      </c>
      <c r="AC19" s="20">
        <v>2</v>
      </c>
      <c r="AD19" s="20">
        <v>3</v>
      </c>
      <c r="AE19" s="20">
        <v>11</v>
      </c>
      <c r="AF19" s="20">
        <v>0</v>
      </c>
      <c r="AG19" s="20">
        <v>13</v>
      </c>
      <c r="AH19" s="20">
        <v>41</v>
      </c>
      <c r="AI19" s="20">
        <v>0</v>
      </c>
      <c r="AJ19" s="20">
        <v>0</v>
      </c>
      <c r="AK19" s="20">
        <v>0</v>
      </c>
      <c r="AL19" s="20">
        <v>0</v>
      </c>
      <c r="AM19" s="20">
        <v>17</v>
      </c>
      <c r="AN19" s="20">
        <v>2</v>
      </c>
      <c r="AO19" s="20">
        <v>18</v>
      </c>
      <c r="AP19" s="20">
        <v>28</v>
      </c>
      <c r="AQ19" s="20">
        <v>117</v>
      </c>
      <c r="AR19" s="20">
        <v>0</v>
      </c>
      <c r="AS19" s="20">
        <v>107</v>
      </c>
      <c r="AT19" s="20">
        <v>375</v>
      </c>
      <c r="AU19" s="20">
        <v>2</v>
      </c>
      <c r="AV19" s="20">
        <v>0</v>
      </c>
      <c r="AW19" s="20">
        <v>2</v>
      </c>
      <c r="AX19" s="20">
        <v>7</v>
      </c>
      <c r="AY19" s="20">
        <v>47</v>
      </c>
      <c r="AZ19" s="20">
        <v>0</v>
      </c>
      <c r="BA19" s="20">
        <v>45</v>
      </c>
      <c r="BB19" s="20">
        <v>50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2</v>
      </c>
      <c r="BL19" s="20">
        <v>0</v>
      </c>
      <c r="BM19" s="20">
        <v>1</v>
      </c>
      <c r="BN19" s="20">
        <v>9</v>
      </c>
      <c r="BO19" s="20">
        <v>0</v>
      </c>
      <c r="BP19" s="20">
        <v>0</v>
      </c>
      <c r="BQ19" s="20">
        <v>0</v>
      </c>
      <c r="BR19" s="20">
        <v>0</v>
      </c>
      <c r="BS19" s="20">
        <v>2</v>
      </c>
      <c r="BT19" s="20">
        <v>0</v>
      </c>
      <c r="BU19" s="20">
        <v>0</v>
      </c>
      <c r="BV19" s="20">
        <v>16</v>
      </c>
      <c r="BW19" s="20">
        <v>22</v>
      </c>
      <c r="BX19" s="20">
        <v>5</v>
      </c>
      <c r="BY19" s="20">
        <v>20</v>
      </c>
      <c r="BZ19" s="20">
        <v>36</v>
      </c>
      <c r="CA19" s="20">
        <v>200</v>
      </c>
      <c r="CB19" s="20">
        <v>0</v>
      </c>
      <c r="CC19" s="20">
        <v>216</v>
      </c>
      <c r="CD19" s="20">
        <v>835</v>
      </c>
      <c r="CE19" s="20">
        <v>1</v>
      </c>
      <c r="CF19" s="20">
        <v>0</v>
      </c>
      <c r="CG19" s="20">
        <v>2</v>
      </c>
      <c r="CH19" s="20">
        <v>0</v>
      </c>
      <c r="CI19" s="20">
        <v>0</v>
      </c>
      <c r="CJ19" s="20">
        <v>0</v>
      </c>
      <c r="CK19" s="20">
        <v>0</v>
      </c>
      <c r="CL19" s="20">
        <v>8</v>
      </c>
    </row>
    <row r="20" spans="2:90" ht="20.100000000000001" customHeight="1" thickBot="1" x14ac:dyDescent="0.25">
      <c r="B20" s="4" t="s">
        <v>31</v>
      </c>
      <c r="C20" s="20">
        <v>657</v>
      </c>
      <c r="D20" s="20">
        <v>14</v>
      </c>
      <c r="E20" s="20">
        <v>556</v>
      </c>
      <c r="F20" s="20">
        <v>1682</v>
      </c>
      <c r="G20" s="20">
        <v>8</v>
      </c>
      <c r="H20" s="20">
        <v>0</v>
      </c>
      <c r="I20" s="20">
        <v>4</v>
      </c>
      <c r="J20" s="20">
        <v>19</v>
      </c>
      <c r="K20" s="20">
        <v>8</v>
      </c>
      <c r="L20" s="20">
        <v>0</v>
      </c>
      <c r="M20" s="20">
        <v>9</v>
      </c>
      <c r="N20" s="20">
        <v>7</v>
      </c>
      <c r="O20" s="20">
        <v>1</v>
      </c>
      <c r="P20" s="20">
        <v>0</v>
      </c>
      <c r="Q20" s="20">
        <v>0</v>
      </c>
      <c r="R20" s="20">
        <v>1</v>
      </c>
      <c r="S20" s="20">
        <v>14</v>
      </c>
      <c r="T20" s="20">
        <v>6</v>
      </c>
      <c r="U20" s="20">
        <v>21</v>
      </c>
      <c r="V20" s="20">
        <v>28</v>
      </c>
      <c r="W20" s="20">
        <v>232</v>
      </c>
      <c r="X20" s="20">
        <v>3</v>
      </c>
      <c r="Y20" s="20">
        <v>192</v>
      </c>
      <c r="Z20" s="20">
        <v>618</v>
      </c>
      <c r="AA20" s="20">
        <v>1</v>
      </c>
      <c r="AB20" s="20">
        <v>0</v>
      </c>
      <c r="AC20" s="20">
        <v>2</v>
      </c>
      <c r="AD20" s="20">
        <v>4</v>
      </c>
      <c r="AE20" s="20">
        <v>7</v>
      </c>
      <c r="AF20" s="20">
        <v>0</v>
      </c>
      <c r="AG20" s="20">
        <v>10</v>
      </c>
      <c r="AH20" s="20">
        <v>40</v>
      </c>
      <c r="AI20" s="20">
        <v>0</v>
      </c>
      <c r="AJ20" s="20">
        <v>0</v>
      </c>
      <c r="AK20" s="20">
        <v>0</v>
      </c>
      <c r="AL20" s="20">
        <v>0</v>
      </c>
      <c r="AM20" s="20">
        <v>15</v>
      </c>
      <c r="AN20" s="20">
        <v>3</v>
      </c>
      <c r="AO20" s="20">
        <v>10</v>
      </c>
      <c r="AP20" s="20">
        <v>29</v>
      </c>
      <c r="AQ20" s="20">
        <v>132</v>
      </c>
      <c r="AR20" s="20">
        <v>0</v>
      </c>
      <c r="AS20" s="20">
        <v>98</v>
      </c>
      <c r="AT20" s="20">
        <v>258</v>
      </c>
      <c r="AU20" s="20">
        <v>2</v>
      </c>
      <c r="AV20" s="20">
        <v>0</v>
      </c>
      <c r="AW20" s="20">
        <v>6</v>
      </c>
      <c r="AX20" s="20">
        <v>5</v>
      </c>
      <c r="AY20" s="20">
        <v>27</v>
      </c>
      <c r="AZ20" s="20">
        <v>0</v>
      </c>
      <c r="BA20" s="20">
        <v>28</v>
      </c>
      <c r="BB20" s="20">
        <v>21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6</v>
      </c>
      <c r="BL20" s="20">
        <v>0</v>
      </c>
      <c r="BM20" s="20">
        <v>5</v>
      </c>
      <c r="BN20" s="20">
        <v>1</v>
      </c>
      <c r="BO20" s="20">
        <v>0</v>
      </c>
      <c r="BP20" s="20">
        <v>0</v>
      </c>
      <c r="BQ20" s="20">
        <v>0</v>
      </c>
      <c r="BR20" s="20">
        <v>0</v>
      </c>
      <c r="BS20" s="20">
        <v>11</v>
      </c>
      <c r="BT20" s="20">
        <v>0</v>
      </c>
      <c r="BU20" s="20">
        <v>13</v>
      </c>
      <c r="BV20" s="20">
        <v>42</v>
      </c>
      <c r="BW20" s="20">
        <v>4</v>
      </c>
      <c r="BX20" s="20">
        <v>2</v>
      </c>
      <c r="BY20" s="20">
        <v>18</v>
      </c>
      <c r="BZ20" s="20">
        <v>29</v>
      </c>
      <c r="CA20" s="20">
        <v>189</v>
      </c>
      <c r="CB20" s="20">
        <v>0</v>
      </c>
      <c r="CC20" s="20">
        <v>140</v>
      </c>
      <c r="CD20" s="20">
        <v>580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79</v>
      </c>
      <c r="D21" s="20">
        <v>2</v>
      </c>
      <c r="E21" s="20">
        <v>66</v>
      </c>
      <c r="F21" s="20">
        <v>213</v>
      </c>
      <c r="G21" s="20">
        <v>1</v>
      </c>
      <c r="H21" s="20">
        <v>0</v>
      </c>
      <c r="I21" s="20">
        <v>1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1</v>
      </c>
      <c r="T21" s="20">
        <v>0</v>
      </c>
      <c r="U21" s="20">
        <v>2</v>
      </c>
      <c r="V21" s="20">
        <v>3</v>
      </c>
      <c r="W21" s="20">
        <v>30</v>
      </c>
      <c r="X21" s="20">
        <v>0</v>
      </c>
      <c r="Y21" s="20">
        <v>20</v>
      </c>
      <c r="Z21" s="20">
        <v>83</v>
      </c>
      <c r="AA21" s="20">
        <v>1</v>
      </c>
      <c r="AB21" s="20">
        <v>0</v>
      </c>
      <c r="AC21" s="20">
        <v>1</v>
      </c>
      <c r="AD21" s="20">
        <v>0</v>
      </c>
      <c r="AE21" s="20">
        <v>2</v>
      </c>
      <c r="AF21" s="20">
        <v>0</v>
      </c>
      <c r="AG21" s="20">
        <v>2</v>
      </c>
      <c r="AH21" s="20">
        <v>2</v>
      </c>
      <c r="AI21" s="20">
        <v>0</v>
      </c>
      <c r="AJ21" s="20">
        <v>0</v>
      </c>
      <c r="AK21" s="20">
        <v>0</v>
      </c>
      <c r="AL21" s="20">
        <v>0</v>
      </c>
      <c r="AM21" s="20">
        <v>1</v>
      </c>
      <c r="AN21" s="20">
        <v>0</v>
      </c>
      <c r="AO21" s="20">
        <v>1</v>
      </c>
      <c r="AP21" s="20">
        <v>1</v>
      </c>
      <c r="AQ21" s="20">
        <v>11</v>
      </c>
      <c r="AR21" s="20">
        <v>0</v>
      </c>
      <c r="AS21" s="20">
        <v>14</v>
      </c>
      <c r="AT21" s="20">
        <v>20</v>
      </c>
      <c r="AU21" s="20">
        <v>1</v>
      </c>
      <c r="AV21" s="20">
        <v>0</v>
      </c>
      <c r="AW21" s="20">
        <v>0</v>
      </c>
      <c r="AX21" s="20">
        <v>1</v>
      </c>
      <c r="AY21" s="20">
        <v>1</v>
      </c>
      <c r="AZ21" s="20">
        <v>0</v>
      </c>
      <c r="BA21" s="20">
        <v>1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1</v>
      </c>
      <c r="BT21" s="20">
        <v>0</v>
      </c>
      <c r="BU21" s="20">
        <v>3</v>
      </c>
      <c r="BV21" s="20">
        <v>10</v>
      </c>
      <c r="BW21" s="20">
        <v>3</v>
      </c>
      <c r="BX21" s="20">
        <v>2</v>
      </c>
      <c r="BY21" s="20">
        <v>4</v>
      </c>
      <c r="BZ21" s="20">
        <v>5</v>
      </c>
      <c r="CA21" s="20">
        <v>26</v>
      </c>
      <c r="CB21" s="20">
        <v>0</v>
      </c>
      <c r="CC21" s="20">
        <v>17</v>
      </c>
      <c r="CD21" s="20">
        <v>87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205</v>
      </c>
      <c r="D22" s="20">
        <v>20</v>
      </c>
      <c r="E22" s="20">
        <v>156</v>
      </c>
      <c r="F22" s="20">
        <v>790</v>
      </c>
      <c r="G22" s="20">
        <v>0</v>
      </c>
      <c r="H22" s="20">
        <v>0</v>
      </c>
      <c r="I22" s="20">
        <v>0</v>
      </c>
      <c r="J22" s="20">
        <v>7</v>
      </c>
      <c r="K22" s="20">
        <v>0</v>
      </c>
      <c r="L22" s="20">
        <v>0</v>
      </c>
      <c r="M22" s="20">
        <v>1</v>
      </c>
      <c r="N22" s="20">
        <v>0</v>
      </c>
      <c r="O22" s="20">
        <v>0</v>
      </c>
      <c r="P22" s="20">
        <v>0</v>
      </c>
      <c r="Q22" s="20">
        <v>0</v>
      </c>
      <c r="R22" s="20">
        <v>1</v>
      </c>
      <c r="S22" s="20">
        <v>8</v>
      </c>
      <c r="T22" s="20">
        <v>9</v>
      </c>
      <c r="U22" s="20">
        <v>11</v>
      </c>
      <c r="V22" s="20">
        <v>13</v>
      </c>
      <c r="W22" s="20">
        <v>77</v>
      </c>
      <c r="X22" s="20">
        <v>0</v>
      </c>
      <c r="Y22" s="20">
        <v>44</v>
      </c>
      <c r="Z22" s="20">
        <v>308</v>
      </c>
      <c r="AA22" s="20">
        <v>0</v>
      </c>
      <c r="AB22" s="20">
        <v>0</v>
      </c>
      <c r="AC22" s="20">
        <v>1</v>
      </c>
      <c r="AD22" s="20">
        <v>0</v>
      </c>
      <c r="AE22" s="20">
        <v>2</v>
      </c>
      <c r="AF22" s="20">
        <v>0</v>
      </c>
      <c r="AG22" s="20">
        <v>1</v>
      </c>
      <c r="AH22" s="20">
        <v>4</v>
      </c>
      <c r="AI22" s="20">
        <v>0</v>
      </c>
      <c r="AJ22" s="20">
        <v>0</v>
      </c>
      <c r="AK22" s="20">
        <v>0</v>
      </c>
      <c r="AL22" s="20">
        <v>0</v>
      </c>
      <c r="AM22" s="20">
        <v>3</v>
      </c>
      <c r="AN22" s="20">
        <v>8</v>
      </c>
      <c r="AO22" s="20">
        <v>6</v>
      </c>
      <c r="AP22" s="20">
        <v>13</v>
      </c>
      <c r="AQ22" s="20">
        <v>40</v>
      </c>
      <c r="AR22" s="20">
        <v>0</v>
      </c>
      <c r="AS22" s="20">
        <v>34</v>
      </c>
      <c r="AT22" s="20">
        <v>131</v>
      </c>
      <c r="AU22" s="20">
        <v>1</v>
      </c>
      <c r="AV22" s="20">
        <v>0</v>
      </c>
      <c r="AW22" s="20">
        <v>0</v>
      </c>
      <c r="AX22" s="20">
        <v>2</v>
      </c>
      <c r="AY22" s="20">
        <v>3</v>
      </c>
      <c r="AZ22" s="20">
        <v>0</v>
      </c>
      <c r="BA22" s="20">
        <v>0</v>
      </c>
      <c r="BB22" s="20">
        <v>4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2</v>
      </c>
      <c r="BO22" s="20">
        <v>0</v>
      </c>
      <c r="BP22" s="20">
        <v>0</v>
      </c>
      <c r="BQ22" s="20">
        <v>0</v>
      </c>
      <c r="BR22" s="20">
        <v>0</v>
      </c>
      <c r="BS22" s="20">
        <v>12</v>
      </c>
      <c r="BT22" s="20">
        <v>0</v>
      </c>
      <c r="BU22" s="20">
        <v>9</v>
      </c>
      <c r="BV22" s="20">
        <v>52</v>
      </c>
      <c r="BW22" s="20">
        <v>7</v>
      </c>
      <c r="BX22" s="20">
        <v>3</v>
      </c>
      <c r="BY22" s="20">
        <v>5</v>
      </c>
      <c r="BZ22" s="20">
        <v>21</v>
      </c>
      <c r="CA22" s="20">
        <v>52</v>
      </c>
      <c r="CB22" s="20">
        <v>0</v>
      </c>
      <c r="CC22" s="20">
        <v>44</v>
      </c>
      <c r="CD22" s="20">
        <v>232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580</v>
      </c>
      <c r="D23" s="20">
        <v>19</v>
      </c>
      <c r="E23" s="20">
        <v>528</v>
      </c>
      <c r="F23" s="20">
        <v>1468</v>
      </c>
      <c r="G23" s="20">
        <v>4</v>
      </c>
      <c r="H23" s="20">
        <v>0</v>
      </c>
      <c r="I23" s="20">
        <v>3</v>
      </c>
      <c r="J23" s="20">
        <v>6</v>
      </c>
      <c r="K23" s="20">
        <v>5</v>
      </c>
      <c r="L23" s="20">
        <v>0</v>
      </c>
      <c r="M23" s="20">
        <v>4</v>
      </c>
      <c r="N23" s="20">
        <v>14</v>
      </c>
      <c r="O23" s="20">
        <v>0</v>
      </c>
      <c r="P23" s="20">
        <v>0</v>
      </c>
      <c r="Q23" s="20">
        <v>0</v>
      </c>
      <c r="R23" s="20">
        <v>0</v>
      </c>
      <c r="S23" s="20">
        <v>11</v>
      </c>
      <c r="T23" s="20">
        <v>7</v>
      </c>
      <c r="U23" s="20">
        <v>15</v>
      </c>
      <c r="V23" s="20">
        <v>18</v>
      </c>
      <c r="W23" s="20">
        <v>164</v>
      </c>
      <c r="X23" s="20">
        <v>0</v>
      </c>
      <c r="Y23" s="20">
        <v>156</v>
      </c>
      <c r="Z23" s="20">
        <v>497</v>
      </c>
      <c r="AA23" s="20">
        <v>2</v>
      </c>
      <c r="AB23" s="20">
        <v>0</v>
      </c>
      <c r="AC23" s="20">
        <v>0</v>
      </c>
      <c r="AD23" s="20">
        <v>2</v>
      </c>
      <c r="AE23" s="20">
        <v>7</v>
      </c>
      <c r="AF23" s="20">
        <v>0</v>
      </c>
      <c r="AG23" s="20">
        <v>7</v>
      </c>
      <c r="AH23" s="20">
        <v>19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1</v>
      </c>
      <c r="AO23" s="20">
        <v>7</v>
      </c>
      <c r="AP23" s="20">
        <v>8</v>
      </c>
      <c r="AQ23" s="20">
        <v>129</v>
      </c>
      <c r="AR23" s="20">
        <v>0</v>
      </c>
      <c r="AS23" s="20">
        <v>111</v>
      </c>
      <c r="AT23" s="20">
        <v>215</v>
      </c>
      <c r="AU23" s="20">
        <v>4</v>
      </c>
      <c r="AV23" s="20">
        <v>0</v>
      </c>
      <c r="AW23" s="20">
        <v>2</v>
      </c>
      <c r="AX23" s="20">
        <v>8</v>
      </c>
      <c r="AY23" s="20">
        <v>24</v>
      </c>
      <c r="AZ23" s="20">
        <v>0</v>
      </c>
      <c r="BA23" s="20">
        <v>26</v>
      </c>
      <c r="BB23" s="20">
        <v>50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2</v>
      </c>
      <c r="BO23" s="20">
        <v>0</v>
      </c>
      <c r="BP23" s="20">
        <v>0</v>
      </c>
      <c r="BQ23" s="20">
        <v>0</v>
      </c>
      <c r="BR23" s="20">
        <v>1</v>
      </c>
      <c r="BS23" s="20">
        <v>30</v>
      </c>
      <c r="BT23" s="20">
        <v>0</v>
      </c>
      <c r="BU23" s="20">
        <v>25</v>
      </c>
      <c r="BV23" s="20">
        <v>72</v>
      </c>
      <c r="BW23" s="20">
        <v>13</v>
      </c>
      <c r="BX23" s="20">
        <v>9</v>
      </c>
      <c r="BY23" s="20">
        <v>16</v>
      </c>
      <c r="BZ23" s="20">
        <v>29</v>
      </c>
      <c r="CA23" s="20">
        <v>181</v>
      </c>
      <c r="CB23" s="20">
        <v>2</v>
      </c>
      <c r="CC23" s="20">
        <v>156</v>
      </c>
      <c r="CD23" s="20">
        <v>527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207</v>
      </c>
      <c r="D24" s="20">
        <v>11</v>
      </c>
      <c r="E24" s="20">
        <v>173</v>
      </c>
      <c r="F24" s="20">
        <v>800</v>
      </c>
      <c r="G24" s="20">
        <v>1</v>
      </c>
      <c r="H24" s="20">
        <v>0</v>
      </c>
      <c r="I24" s="20">
        <v>0</v>
      </c>
      <c r="J24" s="20">
        <v>3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9</v>
      </c>
      <c r="T24" s="20">
        <v>5</v>
      </c>
      <c r="U24" s="20">
        <v>12</v>
      </c>
      <c r="V24" s="20">
        <v>17</v>
      </c>
      <c r="W24" s="20">
        <v>66</v>
      </c>
      <c r="X24" s="20">
        <v>0</v>
      </c>
      <c r="Y24" s="20">
        <v>67</v>
      </c>
      <c r="Z24" s="20">
        <v>271</v>
      </c>
      <c r="AA24" s="20">
        <v>1</v>
      </c>
      <c r="AB24" s="20">
        <v>1</v>
      </c>
      <c r="AC24" s="20">
        <v>2</v>
      </c>
      <c r="AD24" s="20">
        <v>1</v>
      </c>
      <c r="AE24" s="20">
        <v>1</v>
      </c>
      <c r="AF24" s="20">
        <v>0</v>
      </c>
      <c r="AG24" s="20">
        <v>5</v>
      </c>
      <c r="AH24" s="20">
        <v>9</v>
      </c>
      <c r="AI24" s="20">
        <v>0</v>
      </c>
      <c r="AJ24" s="20">
        <v>0</v>
      </c>
      <c r="AK24" s="20">
        <v>0</v>
      </c>
      <c r="AL24" s="20">
        <v>0</v>
      </c>
      <c r="AM24" s="20">
        <v>2</v>
      </c>
      <c r="AN24" s="20">
        <v>1</v>
      </c>
      <c r="AO24" s="20">
        <v>3</v>
      </c>
      <c r="AP24" s="20">
        <v>4</v>
      </c>
      <c r="AQ24" s="20">
        <v>26</v>
      </c>
      <c r="AR24" s="20">
        <v>0</v>
      </c>
      <c r="AS24" s="20">
        <v>24</v>
      </c>
      <c r="AT24" s="20">
        <v>97</v>
      </c>
      <c r="AU24" s="20">
        <v>0</v>
      </c>
      <c r="AV24" s="20">
        <v>0</v>
      </c>
      <c r="AW24" s="20">
        <v>0</v>
      </c>
      <c r="AX24" s="20">
        <v>1</v>
      </c>
      <c r="AY24" s="20">
        <v>2</v>
      </c>
      <c r="AZ24" s="20">
        <v>0</v>
      </c>
      <c r="BA24" s="20">
        <v>1</v>
      </c>
      <c r="BB24" s="20">
        <v>8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10</v>
      </c>
      <c r="BT24" s="20">
        <v>0</v>
      </c>
      <c r="BU24" s="20">
        <v>4</v>
      </c>
      <c r="BV24" s="20">
        <v>30</v>
      </c>
      <c r="BW24" s="20">
        <v>13</v>
      </c>
      <c r="BX24" s="20">
        <v>4</v>
      </c>
      <c r="BY24" s="20">
        <v>8</v>
      </c>
      <c r="BZ24" s="20">
        <v>13</v>
      </c>
      <c r="CA24" s="20">
        <v>76</v>
      </c>
      <c r="CB24" s="20">
        <v>0</v>
      </c>
      <c r="CC24" s="20">
        <v>47</v>
      </c>
      <c r="CD24" s="20">
        <v>346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59</v>
      </c>
      <c r="D25" s="20">
        <v>1</v>
      </c>
      <c r="E25" s="20">
        <v>79</v>
      </c>
      <c r="F25" s="20">
        <v>152</v>
      </c>
      <c r="G25" s="20">
        <v>0</v>
      </c>
      <c r="H25" s="20">
        <v>0</v>
      </c>
      <c r="I25" s="20">
        <v>0</v>
      </c>
      <c r="J25" s="20">
        <v>2</v>
      </c>
      <c r="K25" s="20">
        <v>2</v>
      </c>
      <c r="L25" s="20">
        <v>0</v>
      </c>
      <c r="M25" s="20">
        <v>2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2</v>
      </c>
      <c r="T25" s="20">
        <v>0</v>
      </c>
      <c r="U25" s="20">
        <v>3</v>
      </c>
      <c r="V25" s="20">
        <v>0</v>
      </c>
      <c r="W25" s="20">
        <v>20</v>
      </c>
      <c r="X25" s="20">
        <v>0</v>
      </c>
      <c r="Y25" s="20">
        <v>32</v>
      </c>
      <c r="Z25" s="20">
        <v>41</v>
      </c>
      <c r="AA25" s="20">
        <v>1</v>
      </c>
      <c r="AB25" s="20">
        <v>0</v>
      </c>
      <c r="AC25" s="20">
        <v>0</v>
      </c>
      <c r="AD25" s="20">
        <v>1</v>
      </c>
      <c r="AE25" s="20">
        <v>1</v>
      </c>
      <c r="AF25" s="20">
        <v>0</v>
      </c>
      <c r="AG25" s="20">
        <v>1</v>
      </c>
      <c r="AH25" s="20">
        <v>4</v>
      </c>
      <c r="AI25" s="20">
        <v>0</v>
      </c>
      <c r="AJ25" s="20">
        <v>0</v>
      </c>
      <c r="AK25" s="20">
        <v>0</v>
      </c>
      <c r="AL25" s="20">
        <v>0</v>
      </c>
      <c r="AM25" s="20">
        <v>3</v>
      </c>
      <c r="AN25" s="20">
        <v>1</v>
      </c>
      <c r="AO25" s="20">
        <v>1</v>
      </c>
      <c r="AP25" s="20">
        <v>3</v>
      </c>
      <c r="AQ25" s="20">
        <v>10</v>
      </c>
      <c r="AR25" s="20">
        <v>0</v>
      </c>
      <c r="AS25" s="20">
        <v>18</v>
      </c>
      <c r="AT25" s="20">
        <v>43</v>
      </c>
      <c r="AU25" s="20">
        <v>0</v>
      </c>
      <c r="AV25" s="20">
        <v>0</v>
      </c>
      <c r="AW25" s="20">
        <v>0</v>
      </c>
      <c r="AX25" s="20">
        <v>1</v>
      </c>
      <c r="AY25" s="20">
        <v>1</v>
      </c>
      <c r="AZ25" s="20">
        <v>0</v>
      </c>
      <c r="BA25" s="20">
        <v>1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3</v>
      </c>
      <c r="BT25" s="20">
        <v>0</v>
      </c>
      <c r="BU25" s="20">
        <v>4</v>
      </c>
      <c r="BV25" s="20">
        <v>12</v>
      </c>
      <c r="BW25" s="20">
        <v>0</v>
      </c>
      <c r="BX25" s="20">
        <v>0</v>
      </c>
      <c r="BY25" s="20">
        <v>2</v>
      </c>
      <c r="BZ25" s="20">
        <v>1</v>
      </c>
      <c r="CA25" s="20">
        <v>16</v>
      </c>
      <c r="CB25" s="20">
        <v>0</v>
      </c>
      <c r="CC25" s="20">
        <v>15</v>
      </c>
      <c r="CD25" s="20">
        <v>44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191</v>
      </c>
      <c r="D26" s="20">
        <v>11</v>
      </c>
      <c r="E26" s="20">
        <v>157</v>
      </c>
      <c r="F26" s="20">
        <v>635</v>
      </c>
      <c r="G26" s="20">
        <v>2</v>
      </c>
      <c r="H26" s="20">
        <v>0</v>
      </c>
      <c r="I26" s="20">
        <v>1</v>
      </c>
      <c r="J26" s="20">
        <v>6</v>
      </c>
      <c r="K26" s="20">
        <v>1</v>
      </c>
      <c r="L26" s="20">
        <v>0</v>
      </c>
      <c r="M26" s="20">
        <v>0</v>
      </c>
      <c r="N26" s="20">
        <v>3</v>
      </c>
      <c r="O26" s="20">
        <v>0</v>
      </c>
      <c r="P26" s="20">
        <v>0</v>
      </c>
      <c r="Q26" s="20">
        <v>0</v>
      </c>
      <c r="R26" s="20">
        <v>1</v>
      </c>
      <c r="S26" s="20">
        <v>10</v>
      </c>
      <c r="T26" s="20">
        <v>4</v>
      </c>
      <c r="U26" s="20">
        <v>14</v>
      </c>
      <c r="V26" s="20">
        <v>8</v>
      </c>
      <c r="W26" s="20">
        <v>69</v>
      </c>
      <c r="X26" s="20">
        <v>0</v>
      </c>
      <c r="Y26" s="20">
        <v>46</v>
      </c>
      <c r="Z26" s="20">
        <v>215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1</v>
      </c>
      <c r="AH26" s="20">
        <v>2</v>
      </c>
      <c r="AI26" s="20">
        <v>0</v>
      </c>
      <c r="AJ26" s="20">
        <v>0</v>
      </c>
      <c r="AK26" s="20">
        <v>0</v>
      </c>
      <c r="AL26" s="20">
        <v>0</v>
      </c>
      <c r="AM26" s="20">
        <v>3</v>
      </c>
      <c r="AN26" s="20">
        <v>1</v>
      </c>
      <c r="AO26" s="20">
        <v>5</v>
      </c>
      <c r="AP26" s="20">
        <v>3</v>
      </c>
      <c r="AQ26" s="20">
        <v>32</v>
      </c>
      <c r="AR26" s="20">
        <v>1</v>
      </c>
      <c r="AS26" s="20">
        <v>31</v>
      </c>
      <c r="AT26" s="20">
        <v>142</v>
      </c>
      <c r="AU26" s="20">
        <v>0</v>
      </c>
      <c r="AV26" s="20">
        <v>0</v>
      </c>
      <c r="AW26" s="20">
        <v>0</v>
      </c>
      <c r="AX26" s="20">
        <v>0</v>
      </c>
      <c r="AY26" s="20">
        <v>10</v>
      </c>
      <c r="AZ26" s="20">
        <v>0</v>
      </c>
      <c r="BA26" s="20">
        <v>1</v>
      </c>
      <c r="BB26" s="20">
        <v>12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7</v>
      </c>
      <c r="BT26" s="20">
        <v>0</v>
      </c>
      <c r="BU26" s="20">
        <v>2</v>
      </c>
      <c r="BV26" s="20">
        <v>40</v>
      </c>
      <c r="BW26" s="20">
        <v>11</v>
      </c>
      <c r="BX26" s="20">
        <v>5</v>
      </c>
      <c r="BY26" s="20">
        <v>6</v>
      </c>
      <c r="BZ26" s="20">
        <v>22</v>
      </c>
      <c r="CA26" s="20">
        <v>46</v>
      </c>
      <c r="CB26" s="20">
        <v>0</v>
      </c>
      <c r="CC26" s="20">
        <v>50</v>
      </c>
      <c r="CD26" s="20">
        <v>180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37</v>
      </c>
      <c r="D27" s="21">
        <v>0</v>
      </c>
      <c r="E27" s="21">
        <v>31</v>
      </c>
      <c r="F27" s="21">
        <v>132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1</v>
      </c>
      <c r="T27" s="21">
        <v>0</v>
      </c>
      <c r="U27" s="21">
        <v>1</v>
      </c>
      <c r="V27" s="21">
        <v>1</v>
      </c>
      <c r="W27" s="21">
        <v>16</v>
      </c>
      <c r="X27" s="21">
        <v>0</v>
      </c>
      <c r="Y27" s="21">
        <v>14</v>
      </c>
      <c r="Z27" s="21">
        <v>43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1</v>
      </c>
      <c r="AQ27" s="21">
        <v>4</v>
      </c>
      <c r="AR27" s="21">
        <v>0</v>
      </c>
      <c r="AS27" s="21">
        <v>8</v>
      </c>
      <c r="AT27" s="21">
        <v>32</v>
      </c>
      <c r="AU27" s="21">
        <v>0</v>
      </c>
      <c r="AV27" s="21">
        <v>0</v>
      </c>
      <c r="AW27" s="21">
        <v>0</v>
      </c>
      <c r="AX27" s="21">
        <v>4</v>
      </c>
      <c r="AY27" s="21">
        <v>0</v>
      </c>
      <c r="AZ27" s="21">
        <v>0</v>
      </c>
      <c r="BA27" s="21">
        <v>0</v>
      </c>
      <c r="BB27" s="21">
        <v>1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2</v>
      </c>
      <c r="BT27" s="21">
        <v>0</v>
      </c>
      <c r="BU27" s="21">
        <v>0</v>
      </c>
      <c r="BV27" s="21">
        <v>10</v>
      </c>
      <c r="BW27" s="21">
        <v>3</v>
      </c>
      <c r="BX27" s="21">
        <v>0</v>
      </c>
      <c r="BY27" s="21">
        <v>1</v>
      </c>
      <c r="BZ27" s="21">
        <v>3</v>
      </c>
      <c r="CA27" s="21">
        <v>11</v>
      </c>
      <c r="CB27" s="21">
        <v>0</v>
      </c>
      <c r="CC27" s="21">
        <v>7</v>
      </c>
      <c r="CD27" s="21">
        <v>36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4630</v>
      </c>
      <c r="D28" s="9">
        <f t="shared" ref="D28:AT28" si="0">SUM(D11:D27)</f>
        <v>169</v>
      </c>
      <c r="E28" s="9">
        <f t="shared" si="0"/>
        <v>4484</v>
      </c>
      <c r="F28" s="9">
        <f t="shared" si="0"/>
        <v>14025</v>
      </c>
      <c r="G28" s="9">
        <f t="shared" si="0"/>
        <v>27</v>
      </c>
      <c r="H28" s="9">
        <f t="shared" si="0"/>
        <v>0</v>
      </c>
      <c r="I28" s="9">
        <f t="shared" si="0"/>
        <v>21</v>
      </c>
      <c r="J28" s="9">
        <f t="shared" si="0"/>
        <v>103</v>
      </c>
      <c r="K28" s="9">
        <f t="shared" si="0"/>
        <v>22</v>
      </c>
      <c r="L28" s="9">
        <f t="shared" si="0"/>
        <v>0</v>
      </c>
      <c r="M28" s="9">
        <f t="shared" si="0"/>
        <v>25</v>
      </c>
      <c r="N28" s="9">
        <f t="shared" si="0"/>
        <v>30</v>
      </c>
      <c r="O28" s="9">
        <f t="shared" si="0"/>
        <v>3</v>
      </c>
      <c r="P28" s="9">
        <f t="shared" si="0"/>
        <v>0</v>
      </c>
      <c r="Q28" s="9">
        <f t="shared" si="0"/>
        <v>0</v>
      </c>
      <c r="R28" s="9">
        <f t="shared" si="0"/>
        <v>5</v>
      </c>
      <c r="S28" s="9">
        <f t="shared" si="0"/>
        <v>135</v>
      </c>
      <c r="T28" s="9">
        <f t="shared" si="0"/>
        <v>81</v>
      </c>
      <c r="U28" s="9">
        <f t="shared" si="0"/>
        <v>205</v>
      </c>
      <c r="V28" s="9">
        <f t="shared" si="0"/>
        <v>197</v>
      </c>
      <c r="W28" s="9">
        <f t="shared" si="0"/>
        <v>1502</v>
      </c>
      <c r="X28" s="9">
        <f t="shared" si="0"/>
        <v>3</v>
      </c>
      <c r="Y28" s="9">
        <f t="shared" si="0"/>
        <v>1458</v>
      </c>
      <c r="Z28" s="9">
        <f t="shared" si="0"/>
        <v>4959</v>
      </c>
      <c r="AA28" s="9">
        <f t="shared" si="0"/>
        <v>9</v>
      </c>
      <c r="AB28" s="9">
        <f t="shared" si="0"/>
        <v>2</v>
      </c>
      <c r="AC28" s="9">
        <f t="shared" si="0"/>
        <v>10</v>
      </c>
      <c r="AD28" s="9">
        <f t="shared" si="0"/>
        <v>17</v>
      </c>
      <c r="AE28" s="9">
        <f t="shared" si="0"/>
        <v>51</v>
      </c>
      <c r="AF28" s="9">
        <f t="shared" si="0"/>
        <v>0</v>
      </c>
      <c r="AG28" s="9">
        <f t="shared" si="0"/>
        <v>63</v>
      </c>
      <c r="AH28" s="9">
        <f t="shared" si="0"/>
        <v>171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81</v>
      </c>
      <c r="AN28" s="9">
        <f t="shared" si="0"/>
        <v>26</v>
      </c>
      <c r="AO28" s="9">
        <f t="shared" si="0"/>
        <v>93</v>
      </c>
      <c r="AP28" s="9">
        <f t="shared" si="0"/>
        <v>122</v>
      </c>
      <c r="AQ28" s="9">
        <f t="shared" si="0"/>
        <v>888</v>
      </c>
      <c r="AR28" s="9">
        <f t="shared" si="0"/>
        <v>1</v>
      </c>
      <c r="AS28" s="9">
        <f t="shared" si="0"/>
        <v>793</v>
      </c>
      <c r="AT28" s="9">
        <f t="shared" si="0"/>
        <v>2302</v>
      </c>
      <c r="AU28" s="9">
        <f t="shared" ref="AU28" si="1">SUM(AU11:AU27)</f>
        <v>11</v>
      </c>
      <c r="AV28" s="9">
        <f t="shared" ref="AV28:CL28" si="2">SUM(AV11:AV27)</f>
        <v>0</v>
      </c>
      <c r="AW28" s="9">
        <f t="shared" si="2"/>
        <v>16</v>
      </c>
      <c r="AX28" s="9">
        <f t="shared" si="2"/>
        <v>46</v>
      </c>
      <c r="AY28" s="9">
        <f t="shared" si="2"/>
        <v>162</v>
      </c>
      <c r="AZ28" s="9">
        <f t="shared" si="2"/>
        <v>0</v>
      </c>
      <c r="BA28" s="9">
        <f t="shared" si="2"/>
        <v>156</v>
      </c>
      <c r="BB28" s="9">
        <f t="shared" si="2"/>
        <v>227</v>
      </c>
      <c r="BC28" s="9">
        <f t="shared" si="2"/>
        <v>0</v>
      </c>
      <c r="BD28" s="9">
        <f t="shared" si="2"/>
        <v>0</v>
      </c>
      <c r="BE28" s="9">
        <f t="shared" si="2"/>
        <v>0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12</v>
      </c>
      <c r="BL28" s="9">
        <f t="shared" si="2"/>
        <v>0</v>
      </c>
      <c r="BM28" s="9">
        <f t="shared" si="2"/>
        <v>10</v>
      </c>
      <c r="BN28" s="9">
        <f t="shared" si="2"/>
        <v>21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156</v>
      </c>
      <c r="BT28" s="9">
        <f t="shared" si="2"/>
        <v>0</v>
      </c>
      <c r="BU28" s="9">
        <f t="shared" si="2"/>
        <v>150</v>
      </c>
      <c r="BV28" s="9">
        <f t="shared" si="2"/>
        <v>546</v>
      </c>
      <c r="BW28" s="9">
        <f t="shared" si="2"/>
        <v>128</v>
      </c>
      <c r="BX28" s="9">
        <f t="shared" si="2"/>
        <v>52</v>
      </c>
      <c r="BY28" s="9">
        <f t="shared" si="2"/>
        <v>146</v>
      </c>
      <c r="BZ28" s="9">
        <f t="shared" si="2"/>
        <v>297</v>
      </c>
      <c r="CA28" s="9">
        <f t="shared" si="2"/>
        <v>1442</v>
      </c>
      <c r="CB28" s="9">
        <f t="shared" si="2"/>
        <v>4</v>
      </c>
      <c r="CC28" s="9">
        <f t="shared" si="2"/>
        <v>1336</v>
      </c>
      <c r="CD28" s="9">
        <f t="shared" si="2"/>
        <v>4973</v>
      </c>
      <c r="CE28" s="9">
        <f t="shared" si="2"/>
        <v>1</v>
      </c>
      <c r="CF28" s="9">
        <f t="shared" si="2"/>
        <v>0</v>
      </c>
      <c r="CG28" s="9">
        <f t="shared" si="2"/>
        <v>2</v>
      </c>
      <c r="CH28" s="9">
        <f t="shared" si="2"/>
        <v>0</v>
      </c>
      <c r="CI28" s="9">
        <f t="shared" si="2"/>
        <v>0</v>
      </c>
      <c r="CJ28" s="9">
        <f t="shared" si="2"/>
        <v>0</v>
      </c>
      <c r="CK28" s="9">
        <f t="shared" si="2"/>
        <v>0</v>
      </c>
      <c r="CL28" s="9">
        <f t="shared" si="2"/>
        <v>8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99</v>
      </c>
      <c r="D9" s="73"/>
      <c r="E9" s="73"/>
      <c r="F9" s="76" t="s">
        <v>100</v>
      </c>
      <c r="G9" s="73"/>
      <c r="H9" s="73"/>
      <c r="I9" s="76" t="s">
        <v>101</v>
      </c>
      <c r="J9" s="73"/>
      <c r="K9" s="73"/>
      <c r="L9" s="76" t="s">
        <v>102</v>
      </c>
      <c r="M9" s="73"/>
      <c r="N9" s="73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265</v>
      </c>
      <c r="D11" s="19">
        <v>248</v>
      </c>
      <c r="E11" s="19">
        <v>483</v>
      </c>
      <c r="F11" s="19">
        <v>40</v>
      </c>
      <c r="G11" s="19">
        <v>36</v>
      </c>
      <c r="H11" s="19">
        <v>54</v>
      </c>
      <c r="I11" s="19">
        <v>183</v>
      </c>
      <c r="J11" s="19">
        <v>173</v>
      </c>
      <c r="K11" s="19">
        <v>386</v>
      </c>
      <c r="L11" s="19">
        <v>42</v>
      </c>
      <c r="M11" s="19">
        <v>39</v>
      </c>
      <c r="N11" s="19">
        <v>43</v>
      </c>
    </row>
    <row r="12" spans="2:14" ht="20.100000000000001" customHeight="1" thickBot="1" x14ac:dyDescent="0.25">
      <c r="B12" s="4" t="s">
        <v>23</v>
      </c>
      <c r="C12" s="20">
        <v>46</v>
      </c>
      <c r="D12" s="20">
        <v>48</v>
      </c>
      <c r="E12" s="20">
        <v>24</v>
      </c>
      <c r="F12" s="20">
        <v>6</v>
      </c>
      <c r="G12" s="20">
        <v>7</v>
      </c>
      <c r="H12" s="20">
        <v>6</v>
      </c>
      <c r="I12" s="20">
        <v>32</v>
      </c>
      <c r="J12" s="20">
        <v>32</v>
      </c>
      <c r="K12" s="20">
        <v>18</v>
      </c>
      <c r="L12" s="20">
        <v>8</v>
      </c>
      <c r="M12" s="20">
        <v>9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12</v>
      </c>
      <c r="D13" s="20">
        <v>13</v>
      </c>
      <c r="E13" s="20">
        <v>21</v>
      </c>
      <c r="F13" s="20">
        <v>1</v>
      </c>
      <c r="G13" s="20">
        <v>2</v>
      </c>
      <c r="H13" s="20">
        <v>1</v>
      </c>
      <c r="I13" s="20">
        <v>8</v>
      </c>
      <c r="J13" s="20">
        <v>8</v>
      </c>
      <c r="K13" s="20">
        <v>13</v>
      </c>
      <c r="L13" s="20">
        <v>3</v>
      </c>
      <c r="M13" s="20">
        <v>3</v>
      </c>
      <c r="N13" s="20">
        <v>7</v>
      </c>
    </row>
    <row r="14" spans="2:14" ht="20.100000000000001" customHeight="1" thickBot="1" x14ac:dyDescent="0.25">
      <c r="B14" s="4" t="s">
        <v>25</v>
      </c>
      <c r="C14" s="20">
        <v>24</v>
      </c>
      <c r="D14" s="20">
        <v>20</v>
      </c>
      <c r="E14" s="20">
        <v>23</v>
      </c>
      <c r="F14" s="20">
        <v>9</v>
      </c>
      <c r="G14" s="20">
        <v>7</v>
      </c>
      <c r="H14" s="20">
        <v>9</v>
      </c>
      <c r="I14" s="20">
        <v>5</v>
      </c>
      <c r="J14" s="20">
        <v>5</v>
      </c>
      <c r="K14" s="20">
        <v>12</v>
      </c>
      <c r="L14" s="20">
        <v>10</v>
      </c>
      <c r="M14" s="20">
        <v>8</v>
      </c>
      <c r="N14" s="20">
        <v>2</v>
      </c>
    </row>
    <row r="15" spans="2:14" ht="20.100000000000001" customHeight="1" thickBot="1" x14ac:dyDescent="0.25">
      <c r="B15" s="4" t="s">
        <v>26</v>
      </c>
      <c r="C15" s="20">
        <v>80</v>
      </c>
      <c r="D15" s="20">
        <v>68</v>
      </c>
      <c r="E15" s="20">
        <v>97</v>
      </c>
      <c r="F15" s="20">
        <v>6</v>
      </c>
      <c r="G15" s="20">
        <v>4</v>
      </c>
      <c r="H15" s="20">
        <v>9</v>
      </c>
      <c r="I15" s="20">
        <v>70</v>
      </c>
      <c r="J15" s="20">
        <v>59</v>
      </c>
      <c r="K15" s="20">
        <v>78</v>
      </c>
      <c r="L15" s="20">
        <v>4</v>
      </c>
      <c r="M15" s="20">
        <v>5</v>
      </c>
      <c r="N15" s="20">
        <v>10</v>
      </c>
    </row>
    <row r="16" spans="2:14" ht="20.100000000000001" customHeight="1" thickBot="1" x14ac:dyDescent="0.25">
      <c r="B16" s="4" t="s">
        <v>27</v>
      </c>
      <c r="C16" s="20">
        <v>12</v>
      </c>
      <c r="D16" s="20">
        <v>11</v>
      </c>
      <c r="E16" s="20">
        <v>11</v>
      </c>
      <c r="F16" s="20">
        <v>2</v>
      </c>
      <c r="G16" s="20">
        <v>3</v>
      </c>
      <c r="H16" s="20">
        <v>1</v>
      </c>
      <c r="I16" s="20">
        <v>8</v>
      </c>
      <c r="J16" s="20">
        <v>5</v>
      </c>
      <c r="K16" s="20">
        <v>9</v>
      </c>
      <c r="L16" s="20">
        <v>2</v>
      </c>
      <c r="M16" s="20">
        <v>3</v>
      </c>
      <c r="N16" s="20">
        <v>1</v>
      </c>
    </row>
    <row r="17" spans="2:14" ht="20.100000000000001" customHeight="1" thickBot="1" x14ac:dyDescent="0.25">
      <c r="B17" s="4" t="s">
        <v>28</v>
      </c>
      <c r="C17" s="20">
        <v>37</v>
      </c>
      <c r="D17" s="20">
        <v>48</v>
      </c>
      <c r="E17" s="20">
        <v>42</v>
      </c>
      <c r="F17" s="20">
        <v>7</v>
      </c>
      <c r="G17" s="20">
        <v>14</v>
      </c>
      <c r="H17" s="20">
        <v>7</v>
      </c>
      <c r="I17" s="20">
        <v>24</v>
      </c>
      <c r="J17" s="20">
        <v>30</v>
      </c>
      <c r="K17" s="20">
        <v>32</v>
      </c>
      <c r="L17" s="20">
        <v>6</v>
      </c>
      <c r="M17" s="20">
        <v>4</v>
      </c>
      <c r="N17" s="20">
        <v>3</v>
      </c>
    </row>
    <row r="18" spans="2:14" ht="20.100000000000001" customHeight="1" thickBot="1" x14ac:dyDescent="0.25">
      <c r="B18" s="4" t="s">
        <v>29</v>
      </c>
      <c r="C18" s="20">
        <v>36</v>
      </c>
      <c r="D18" s="20">
        <v>30</v>
      </c>
      <c r="E18" s="20">
        <v>133</v>
      </c>
      <c r="F18" s="20">
        <v>10</v>
      </c>
      <c r="G18" s="20">
        <v>6</v>
      </c>
      <c r="H18" s="20">
        <v>19</v>
      </c>
      <c r="I18" s="20">
        <v>26</v>
      </c>
      <c r="J18" s="20">
        <v>23</v>
      </c>
      <c r="K18" s="20">
        <v>109</v>
      </c>
      <c r="L18" s="20">
        <v>0</v>
      </c>
      <c r="M18" s="20">
        <v>1</v>
      </c>
      <c r="N18" s="20">
        <v>5</v>
      </c>
    </row>
    <row r="19" spans="2:14" ht="20.100000000000001" customHeight="1" thickBot="1" x14ac:dyDescent="0.25">
      <c r="B19" s="4" t="s">
        <v>30</v>
      </c>
      <c r="C19" s="20">
        <v>309</v>
      </c>
      <c r="D19" s="20">
        <v>309</v>
      </c>
      <c r="E19" s="20">
        <v>520</v>
      </c>
      <c r="F19" s="20">
        <v>85</v>
      </c>
      <c r="G19" s="20">
        <v>70</v>
      </c>
      <c r="H19" s="20">
        <v>138</v>
      </c>
      <c r="I19" s="20">
        <v>187</v>
      </c>
      <c r="J19" s="20">
        <v>199</v>
      </c>
      <c r="K19" s="20">
        <v>343</v>
      </c>
      <c r="L19" s="20">
        <v>37</v>
      </c>
      <c r="M19" s="20">
        <v>40</v>
      </c>
      <c r="N19" s="20">
        <v>39</v>
      </c>
    </row>
    <row r="20" spans="2:14" ht="20.100000000000001" customHeight="1" thickBot="1" x14ac:dyDescent="0.25">
      <c r="B20" s="4" t="s">
        <v>31</v>
      </c>
      <c r="C20" s="20">
        <v>161</v>
      </c>
      <c r="D20" s="20">
        <v>152</v>
      </c>
      <c r="E20" s="20">
        <v>163</v>
      </c>
      <c r="F20" s="20">
        <v>36</v>
      </c>
      <c r="G20" s="20">
        <v>33</v>
      </c>
      <c r="H20" s="20">
        <v>36</v>
      </c>
      <c r="I20" s="20">
        <v>102</v>
      </c>
      <c r="J20" s="20">
        <v>88</v>
      </c>
      <c r="K20" s="20">
        <v>112</v>
      </c>
      <c r="L20" s="20">
        <v>23</v>
      </c>
      <c r="M20" s="20">
        <v>31</v>
      </c>
      <c r="N20" s="20">
        <v>15</v>
      </c>
    </row>
    <row r="21" spans="2:14" ht="20.100000000000001" customHeight="1" thickBot="1" x14ac:dyDescent="0.25">
      <c r="B21" s="4" t="s">
        <v>32</v>
      </c>
      <c r="C21" s="20">
        <v>29</v>
      </c>
      <c r="D21" s="20">
        <v>24</v>
      </c>
      <c r="E21" s="20">
        <v>24</v>
      </c>
      <c r="F21" s="20">
        <v>9</v>
      </c>
      <c r="G21" s="20">
        <v>9</v>
      </c>
      <c r="H21" s="20">
        <v>4</v>
      </c>
      <c r="I21" s="20">
        <v>20</v>
      </c>
      <c r="J21" s="20">
        <v>15</v>
      </c>
      <c r="K21" s="20">
        <v>20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39</v>
      </c>
      <c r="D22" s="20">
        <v>37</v>
      </c>
      <c r="E22" s="20">
        <v>102</v>
      </c>
      <c r="F22" s="20">
        <v>4</v>
      </c>
      <c r="G22" s="20">
        <v>9</v>
      </c>
      <c r="H22" s="20">
        <v>7</v>
      </c>
      <c r="I22" s="20">
        <v>24</v>
      </c>
      <c r="J22" s="20">
        <v>19</v>
      </c>
      <c r="K22" s="20">
        <v>90</v>
      </c>
      <c r="L22" s="20">
        <v>11</v>
      </c>
      <c r="M22" s="20">
        <v>9</v>
      </c>
      <c r="N22" s="20">
        <v>5</v>
      </c>
    </row>
    <row r="23" spans="2:14" ht="20.100000000000001" customHeight="1" thickBot="1" x14ac:dyDescent="0.25">
      <c r="B23" s="4" t="s">
        <v>34</v>
      </c>
      <c r="C23" s="20">
        <v>200</v>
      </c>
      <c r="D23" s="20">
        <v>182</v>
      </c>
      <c r="E23" s="20">
        <v>228</v>
      </c>
      <c r="F23" s="20">
        <v>46</v>
      </c>
      <c r="G23" s="20">
        <v>37</v>
      </c>
      <c r="H23" s="20">
        <v>42</v>
      </c>
      <c r="I23" s="20">
        <v>110</v>
      </c>
      <c r="J23" s="20">
        <v>105</v>
      </c>
      <c r="K23" s="20">
        <v>168</v>
      </c>
      <c r="L23" s="20">
        <v>44</v>
      </c>
      <c r="M23" s="20">
        <v>40</v>
      </c>
      <c r="N23" s="20">
        <v>18</v>
      </c>
    </row>
    <row r="24" spans="2:14" ht="20.100000000000001" customHeight="1" thickBot="1" x14ac:dyDescent="0.25">
      <c r="B24" s="4" t="s">
        <v>35</v>
      </c>
      <c r="C24" s="20">
        <v>89</v>
      </c>
      <c r="D24" s="20">
        <v>92</v>
      </c>
      <c r="E24" s="20">
        <v>70</v>
      </c>
      <c r="F24" s="20">
        <v>6</v>
      </c>
      <c r="G24" s="20">
        <v>10</v>
      </c>
      <c r="H24" s="20">
        <v>4</v>
      </c>
      <c r="I24" s="20">
        <v>24</v>
      </c>
      <c r="J24" s="20">
        <v>23</v>
      </c>
      <c r="K24" s="20">
        <v>59</v>
      </c>
      <c r="L24" s="20">
        <v>59</v>
      </c>
      <c r="M24" s="20">
        <v>59</v>
      </c>
      <c r="N24" s="20">
        <v>7</v>
      </c>
    </row>
    <row r="25" spans="2:14" ht="20.100000000000001" customHeight="1" thickBot="1" x14ac:dyDescent="0.25">
      <c r="B25" s="4" t="s">
        <v>36</v>
      </c>
      <c r="C25" s="20">
        <v>25</v>
      </c>
      <c r="D25" s="20">
        <v>23</v>
      </c>
      <c r="E25" s="20">
        <v>51</v>
      </c>
      <c r="F25" s="20">
        <v>4</v>
      </c>
      <c r="G25" s="20">
        <v>6</v>
      </c>
      <c r="H25" s="20">
        <v>12</v>
      </c>
      <c r="I25" s="20">
        <v>20</v>
      </c>
      <c r="J25" s="20">
        <v>16</v>
      </c>
      <c r="K25" s="20">
        <v>37</v>
      </c>
      <c r="L25" s="20">
        <v>1</v>
      </c>
      <c r="M25" s="20">
        <v>1</v>
      </c>
      <c r="N25" s="20">
        <v>2</v>
      </c>
    </row>
    <row r="26" spans="2:14" ht="20.100000000000001" customHeight="1" thickBot="1" x14ac:dyDescent="0.25">
      <c r="B26" s="5" t="s">
        <v>37</v>
      </c>
      <c r="C26" s="20">
        <v>39</v>
      </c>
      <c r="D26" s="20">
        <v>71</v>
      </c>
      <c r="E26" s="20">
        <v>66</v>
      </c>
      <c r="F26" s="20">
        <v>2</v>
      </c>
      <c r="G26" s="20">
        <v>14</v>
      </c>
      <c r="H26" s="20">
        <v>6</v>
      </c>
      <c r="I26" s="20">
        <v>34</v>
      </c>
      <c r="J26" s="20">
        <v>49</v>
      </c>
      <c r="K26" s="20">
        <v>57</v>
      </c>
      <c r="L26" s="20">
        <v>3</v>
      </c>
      <c r="M26" s="20">
        <v>8</v>
      </c>
      <c r="N26" s="20">
        <v>3</v>
      </c>
    </row>
    <row r="27" spans="2:14" ht="20.100000000000001" customHeight="1" thickBot="1" x14ac:dyDescent="0.25">
      <c r="B27" s="6" t="s">
        <v>38</v>
      </c>
      <c r="C27" s="21">
        <v>20</v>
      </c>
      <c r="D27" s="21">
        <v>14</v>
      </c>
      <c r="E27" s="21">
        <v>31</v>
      </c>
      <c r="F27" s="21">
        <v>4</v>
      </c>
      <c r="G27" s="21">
        <v>1</v>
      </c>
      <c r="H27" s="21">
        <v>5</v>
      </c>
      <c r="I27" s="21">
        <v>16</v>
      </c>
      <c r="J27" s="21">
        <v>13</v>
      </c>
      <c r="K27" s="21">
        <v>26</v>
      </c>
      <c r="L27" s="21">
        <v>0</v>
      </c>
      <c r="M27" s="21">
        <v>0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1423</v>
      </c>
      <c r="D28" s="9">
        <f t="shared" ref="D28:N28" si="0">SUM(D11:D27)</f>
        <v>1390</v>
      </c>
      <c r="E28" s="9">
        <f t="shared" si="0"/>
        <v>2089</v>
      </c>
      <c r="F28" s="9">
        <f t="shared" si="0"/>
        <v>277</v>
      </c>
      <c r="G28" s="9">
        <f t="shared" si="0"/>
        <v>268</v>
      </c>
      <c r="H28" s="9">
        <f t="shared" si="0"/>
        <v>360</v>
      </c>
      <c r="I28" s="9">
        <f t="shared" si="0"/>
        <v>893</v>
      </c>
      <c r="J28" s="9">
        <f t="shared" si="0"/>
        <v>862</v>
      </c>
      <c r="K28" s="9">
        <f t="shared" si="0"/>
        <v>1569</v>
      </c>
      <c r="L28" s="9">
        <f t="shared" si="0"/>
        <v>253</v>
      </c>
      <c r="M28" s="9">
        <f t="shared" si="0"/>
        <v>260</v>
      </c>
      <c r="N28" s="9">
        <f t="shared" si="0"/>
        <v>160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104</v>
      </c>
      <c r="D9" s="73"/>
      <c r="E9" s="77"/>
      <c r="F9" s="76" t="s">
        <v>105</v>
      </c>
      <c r="G9" s="73"/>
      <c r="H9" s="73"/>
      <c r="I9" s="76" t="s">
        <v>106</v>
      </c>
      <c r="J9" s="73"/>
      <c r="K9" s="73"/>
      <c r="L9" s="76" t="s">
        <v>266</v>
      </c>
      <c r="M9" s="73"/>
      <c r="N9" s="73"/>
      <c r="O9" s="76" t="s">
        <v>107</v>
      </c>
      <c r="P9" s="73"/>
      <c r="Q9" s="73"/>
      <c r="R9" s="76" t="s">
        <v>108</v>
      </c>
      <c r="S9" s="73"/>
      <c r="T9" s="73"/>
      <c r="U9" s="76" t="s">
        <v>109</v>
      </c>
      <c r="V9" s="73"/>
      <c r="W9" s="73"/>
      <c r="X9" s="76" t="s">
        <v>110</v>
      </c>
      <c r="Y9" s="73"/>
      <c r="Z9" s="73"/>
      <c r="AA9" s="76" t="s">
        <v>111</v>
      </c>
      <c r="AB9" s="73"/>
      <c r="AC9" s="73"/>
      <c r="AD9" s="76" t="s">
        <v>112</v>
      </c>
      <c r="AE9" s="73"/>
      <c r="AF9" s="73"/>
      <c r="AG9" s="76" t="s">
        <v>113</v>
      </c>
      <c r="AH9" s="73"/>
      <c r="AI9" s="73"/>
    </row>
    <row r="10" spans="2:35" ht="42.75" customHeight="1" thickBot="1" x14ac:dyDescent="0.25">
      <c r="B10" s="7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459</v>
      </c>
      <c r="D11" s="19">
        <v>448</v>
      </c>
      <c r="E11" s="19">
        <v>111</v>
      </c>
      <c r="F11" s="19">
        <v>457</v>
      </c>
      <c r="G11" s="19">
        <v>446</v>
      </c>
      <c r="H11" s="19">
        <v>109</v>
      </c>
      <c r="I11" s="19">
        <v>0</v>
      </c>
      <c r="J11" s="19">
        <v>1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0</v>
      </c>
      <c r="Q11" s="19">
        <v>2</v>
      </c>
      <c r="R11" s="19">
        <v>1</v>
      </c>
      <c r="S11" s="19">
        <v>1</v>
      </c>
      <c r="T11" s="19">
        <v>0</v>
      </c>
      <c r="U11" s="19">
        <v>72</v>
      </c>
      <c r="V11" s="19">
        <v>69</v>
      </c>
      <c r="W11" s="19">
        <v>19</v>
      </c>
      <c r="X11" s="19">
        <v>72</v>
      </c>
      <c r="Y11" s="19">
        <v>69</v>
      </c>
      <c r="Z11" s="19">
        <v>19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70</v>
      </c>
      <c r="D12" s="20">
        <v>67</v>
      </c>
      <c r="E12" s="20">
        <v>10</v>
      </c>
      <c r="F12" s="20">
        <v>70</v>
      </c>
      <c r="G12" s="20">
        <v>67</v>
      </c>
      <c r="H12" s="20">
        <v>10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13</v>
      </c>
      <c r="V12" s="20">
        <v>9</v>
      </c>
      <c r="W12" s="20">
        <v>5</v>
      </c>
      <c r="X12" s="20">
        <v>13</v>
      </c>
      <c r="Y12" s="20">
        <v>9</v>
      </c>
      <c r="Z12" s="20">
        <v>5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55</v>
      </c>
      <c r="D13" s="20">
        <v>65</v>
      </c>
      <c r="E13" s="20">
        <v>2</v>
      </c>
      <c r="F13" s="20">
        <v>55</v>
      </c>
      <c r="G13" s="20">
        <v>65</v>
      </c>
      <c r="H13" s="20">
        <v>2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13</v>
      </c>
      <c r="V13" s="20">
        <v>11</v>
      </c>
      <c r="W13" s="20">
        <v>2</v>
      </c>
      <c r="X13" s="20">
        <v>13</v>
      </c>
      <c r="Y13" s="20">
        <v>11</v>
      </c>
      <c r="Z13" s="20">
        <v>2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97</v>
      </c>
      <c r="D14" s="20">
        <v>91</v>
      </c>
      <c r="E14" s="20">
        <v>30</v>
      </c>
      <c r="F14" s="20">
        <v>97</v>
      </c>
      <c r="G14" s="20">
        <v>91</v>
      </c>
      <c r="H14" s="20">
        <v>30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33</v>
      </c>
      <c r="V14" s="20">
        <v>32</v>
      </c>
      <c r="W14" s="20">
        <v>7</v>
      </c>
      <c r="X14" s="20">
        <v>33</v>
      </c>
      <c r="Y14" s="20">
        <v>32</v>
      </c>
      <c r="Z14" s="20">
        <v>7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113</v>
      </c>
      <c r="D15" s="20">
        <v>113</v>
      </c>
      <c r="E15" s="20">
        <v>19</v>
      </c>
      <c r="F15" s="20">
        <v>113</v>
      </c>
      <c r="G15" s="20">
        <v>113</v>
      </c>
      <c r="H15" s="20">
        <v>19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53</v>
      </c>
      <c r="V15" s="20">
        <v>56</v>
      </c>
      <c r="W15" s="20">
        <v>13</v>
      </c>
      <c r="X15" s="20">
        <v>52</v>
      </c>
      <c r="Y15" s="20">
        <v>56</v>
      </c>
      <c r="Z15" s="20">
        <v>12</v>
      </c>
      <c r="AA15" s="20">
        <v>0</v>
      </c>
      <c r="AB15" s="20">
        <v>0</v>
      </c>
      <c r="AC15" s="20">
        <v>0</v>
      </c>
      <c r="AD15" s="20">
        <v>1</v>
      </c>
      <c r="AE15" s="20">
        <v>0</v>
      </c>
      <c r="AF15" s="20">
        <v>1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20</v>
      </c>
      <c r="D16" s="20">
        <v>21</v>
      </c>
      <c r="E16" s="20">
        <v>8</v>
      </c>
      <c r="F16" s="20">
        <v>20</v>
      </c>
      <c r="G16" s="20">
        <v>21</v>
      </c>
      <c r="H16" s="20">
        <v>8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4</v>
      </c>
      <c r="V16" s="20">
        <v>4</v>
      </c>
      <c r="W16" s="20">
        <v>3</v>
      </c>
      <c r="X16" s="20">
        <v>4</v>
      </c>
      <c r="Y16" s="20">
        <v>4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179</v>
      </c>
      <c r="D17" s="20">
        <v>173</v>
      </c>
      <c r="E17" s="20">
        <v>78</v>
      </c>
      <c r="F17" s="20">
        <v>179</v>
      </c>
      <c r="G17" s="20">
        <v>173</v>
      </c>
      <c r="H17" s="20">
        <v>78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29</v>
      </c>
      <c r="V17" s="20">
        <v>21</v>
      </c>
      <c r="W17" s="20">
        <v>12</v>
      </c>
      <c r="X17" s="20">
        <v>29</v>
      </c>
      <c r="Y17" s="20">
        <v>21</v>
      </c>
      <c r="Z17" s="20">
        <v>12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174</v>
      </c>
      <c r="D18" s="20">
        <v>154</v>
      </c>
      <c r="E18" s="20">
        <v>75</v>
      </c>
      <c r="F18" s="20">
        <v>174</v>
      </c>
      <c r="G18" s="20">
        <v>154</v>
      </c>
      <c r="H18" s="20">
        <v>75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45</v>
      </c>
      <c r="V18" s="20">
        <v>40</v>
      </c>
      <c r="W18" s="20">
        <v>30</v>
      </c>
      <c r="X18" s="20">
        <v>45</v>
      </c>
      <c r="Y18" s="20">
        <v>40</v>
      </c>
      <c r="Z18" s="20">
        <v>30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465</v>
      </c>
      <c r="D19" s="20">
        <v>623</v>
      </c>
      <c r="E19" s="20">
        <v>94</v>
      </c>
      <c r="F19" s="20">
        <v>460</v>
      </c>
      <c r="G19" s="20">
        <v>620</v>
      </c>
      <c r="H19" s="20">
        <v>91</v>
      </c>
      <c r="I19" s="20">
        <v>4</v>
      </c>
      <c r="J19" s="20">
        <v>2</v>
      </c>
      <c r="K19" s="20">
        <v>3</v>
      </c>
      <c r="L19" s="20">
        <v>0</v>
      </c>
      <c r="M19" s="20">
        <v>0</v>
      </c>
      <c r="N19" s="20">
        <v>0</v>
      </c>
      <c r="O19" s="20">
        <v>1</v>
      </c>
      <c r="P19" s="20">
        <v>1</v>
      </c>
      <c r="Q19" s="20">
        <v>0</v>
      </c>
      <c r="R19" s="20">
        <v>0</v>
      </c>
      <c r="S19" s="20">
        <v>0</v>
      </c>
      <c r="T19" s="20">
        <v>0</v>
      </c>
      <c r="U19" s="20">
        <v>145</v>
      </c>
      <c r="V19" s="20">
        <v>147</v>
      </c>
      <c r="W19" s="20">
        <v>21</v>
      </c>
      <c r="X19" s="20">
        <v>145</v>
      </c>
      <c r="Y19" s="20">
        <v>147</v>
      </c>
      <c r="Z19" s="20">
        <v>21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319</v>
      </c>
      <c r="D20" s="20">
        <v>304</v>
      </c>
      <c r="E20" s="20">
        <v>44</v>
      </c>
      <c r="F20" s="20">
        <v>308</v>
      </c>
      <c r="G20" s="20">
        <v>293</v>
      </c>
      <c r="H20" s="20">
        <v>44</v>
      </c>
      <c r="I20" s="20">
        <v>11</v>
      </c>
      <c r="J20" s="20">
        <v>11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51</v>
      </c>
      <c r="V20" s="20">
        <v>54</v>
      </c>
      <c r="W20" s="20">
        <v>7</v>
      </c>
      <c r="X20" s="20">
        <v>51</v>
      </c>
      <c r="Y20" s="20">
        <v>54</v>
      </c>
      <c r="Z20" s="20">
        <v>7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118</v>
      </c>
      <c r="D21" s="20">
        <v>113</v>
      </c>
      <c r="E21" s="20">
        <v>67</v>
      </c>
      <c r="F21" s="20">
        <v>118</v>
      </c>
      <c r="G21" s="20">
        <v>113</v>
      </c>
      <c r="H21" s="20">
        <v>67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8</v>
      </c>
      <c r="V21" s="20">
        <v>8</v>
      </c>
      <c r="W21" s="20">
        <v>0</v>
      </c>
      <c r="X21" s="20">
        <v>8</v>
      </c>
      <c r="Y21" s="20">
        <v>8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96</v>
      </c>
      <c r="D22" s="20">
        <v>97</v>
      </c>
      <c r="E22" s="20">
        <v>67</v>
      </c>
      <c r="F22" s="20">
        <v>96</v>
      </c>
      <c r="G22" s="20">
        <v>97</v>
      </c>
      <c r="H22" s="20">
        <v>67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15</v>
      </c>
      <c r="V22" s="20">
        <v>12</v>
      </c>
      <c r="W22" s="20">
        <v>11</v>
      </c>
      <c r="X22" s="20">
        <v>15</v>
      </c>
      <c r="Y22" s="20">
        <v>12</v>
      </c>
      <c r="Z22" s="20">
        <v>11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415</v>
      </c>
      <c r="D23" s="20">
        <v>421</v>
      </c>
      <c r="E23" s="20">
        <v>142</v>
      </c>
      <c r="F23" s="20">
        <v>415</v>
      </c>
      <c r="G23" s="20">
        <v>421</v>
      </c>
      <c r="H23" s="20">
        <v>142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76</v>
      </c>
      <c r="V23" s="20">
        <v>73</v>
      </c>
      <c r="W23" s="20">
        <v>13</v>
      </c>
      <c r="X23" s="20">
        <v>76</v>
      </c>
      <c r="Y23" s="20">
        <v>73</v>
      </c>
      <c r="Z23" s="20">
        <v>13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62</v>
      </c>
      <c r="D24" s="20">
        <v>69</v>
      </c>
      <c r="E24" s="20">
        <v>23</v>
      </c>
      <c r="F24" s="20">
        <v>62</v>
      </c>
      <c r="G24" s="20">
        <v>69</v>
      </c>
      <c r="H24" s="20">
        <v>23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3</v>
      </c>
      <c r="V24" s="20">
        <v>4</v>
      </c>
      <c r="W24" s="20">
        <v>1</v>
      </c>
      <c r="X24" s="20">
        <v>3</v>
      </c>
      <c r="Y24" s="20">
        <v>4</v>
      </c>
      <c r="Z24" s="20">
        <v>1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86</v>
      </c>
      <c r="D25" s="20">
        <v>97</v>
      </c>
      <c r="E25" s="20">
        <v>20</v>
      </c>
      <c r="F25" s="20">
        <v>86</v>
      </c>
      <c r="G25" s="20">
        <v>97</v>
      </c>
      <c r="H25" s="20">
        <v>20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4</v>
      </c>
      <c r="V25" s="20">
        <v>5</v>
      </c>
      <c r="W25" s="20">
        <v>4</v>
      </c>
      <c r="X25" s="20">
        <v>4</v>
      </c>
      <c r="Y25" s="20">
        <v>5</v>
      </c>
      <c r="Z25" s="20">
        <v>4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108</v>
      </c>
      <c r="D26" s="20">
        <v>117</v>
      </c>
      <c r="E26" s="20">
        <v>25</v>
      </c>
      <c r="F26" s="20">
        <v>108</v>
      </c>
      <c r="G26" s="20">
        <v>117</v>
      </c>
      <c r="H26" s="20">
        <v>19</v>
      </c>
      <c r="I26" s="20">
        <v>0</v>
      </c>
      <c r="J26" s="20">
        <v>0</v>
      </c>
      <c r="K26" s="20">
        <v>6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10</v>
      </c>
      <c r="V26" s="20">
        <v>7</v>
      </c>
      <c r="W26" s="20">
        <v>4</v>
      </c>
      <c r="X26" s="20">
        <v>10</v>
      </c>
      <c r="Y26" s="20">
        <v>7</v>
      </c>
      <c r="Z26" s="20">
        <v>4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33</v>
      </c>
      <c r="D27" s="21">
        <v>28</v>
      </c>
      <c r="E27" s="21">
        <v>27</v>
      </c>
      <c r="F27" s="21">
        <v>33</v>
      </c>
      <c r="G27" s="21">
        <v>28</v>
      </c>
      <c r="H27" s="21">
        <v>27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5</v>
      </c>
      <c r="V27" s="21">
        <v>5</v>
      </c>
      <c r="W27" s="21">
        <v>1</v>
      </c>
      <c r="X27" s="21">
        <v>5</v>
      </c>
      <c r="Y27" s="21">
        <v>5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2869</v>
      </c>
      <c r="D28" s="9">
        <f t="shared" ref="D28:AI28" si="0">SUM(D11:D27)</f>
        <v>3001</v>
      </c>
      <c r="E28" s="9">
        <f t="shared" si="0"/>
        <v>842</v>
      </c>
      <c r="F28" s="9">
        <f t="shared" si="0"/>
        <v>2851</v>
      </c>
      <c r="G28" s="9">
        <f t="shared" si="0"/>
        <v>2985</v>
      </c>
      <c r="H28" s="9">
        <f t="shared" si="0"/>
        <v>831</v>
      </c>
      <c r="I28" s="9">
        <f t="shared" si="0"/>
        <v>15</v>
      </c>
      <c r="J28" s="9">
        <f t="shared" si="0"/>
        <v>14</v>
      </c>
      <c r="K28" s="9">
        <f t="shared" si="0"/>
        <v>9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2</v>
      </c>
      <c r="P28" s="9">
        <f t="shared" si="0"/>
        <v>1</v>
      </c>
      <c r="Q28" s="9">
        <f t="shared" si="0"/>
        <v>2</v>
      </c>
      <c r="R28" s="9">
        <f t="shared" si="0"/>
        <v>1</v>
      </c>
      <c r="S28" s="9">
        <f t="shared" si="0"/>
        <v>1</v>
      </c>
      <c r="T28" s="9">
        <f t="shared" si="0"/>
        <v>0</v>
      </c>
      <c r="U28" s="9">
        <f t="shared" si="0"/>
        <v>579</v>
      </c>
      <c r="V28" s="9">
        <f t="shared" si="0"/>
        <v>557</v>
      </c>
      <c r="W28" s="9">
        <f t="shared" si="0"/>
        <v>153</v>
      </c>
      <c r="X28" s="9">
        <f t="shared" si="0"/>
        <v>578</v>
      </c>
      <c r="Y28" s="9">
        <f t="shared" si="0"/>
        <v>557</v>
      </c>
      <c r="Z28" s="9">
        <f t="shared" si="0"/>
        <v>152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1</v>
      </c>
      <c r="AE28" s="9">
        <f t="shared" si="0"/>
        <v>0</v>
      </c>
      <c r="AF28" s="9">
        <f t="shared" si="0"/>
        <v>1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237</v>
      </c>
      <c r="D9" s="73"/>
      <c r="E9" s="73"/>
      <c r="F9" s="77"/>
      <c r="G9" s="76" t="s">
        <v>233</v>
      </c>
      <c r="H9" s="73"/>
      <c r="I9" s="73"/>
      <c r="J9" s="83"/>
      <c r="K9" s="76" t="s">
        <v>234</v>
      </c>
      <c r="L9" s="73"/>
      <c r="M9" s="73"/>
      <c r="N9" s="83"/>
      <c r="O9" s="76" t="s">
        <v>235</v>
      </c>
      <c r="P9" s="73"/>
      <c r="Q9" s="73"/>
      <c r="R9" s="83"/>
      <c r="S9" s="76" t="s">
        <v>236</v>
      </c>
      <c r="T9" s="73"/>
      <c r="U9" s="73"/>
      <c r="V9" s="73"/>
      <c r="W9" s="73"/>
    </row>
    <row r="10" spans="2:23" ht="28.5" customHeight="1" thickBot="1" x14ac:dyDescent="0.25">
      <c r="B10" s="10"/>
      <c r="C10" s="79" t="s">
        <v>116</v>
      </c>
      <c r="D10" s="81" t="s">
        <v>117</v>
      </c>
      <c r="E10" s="81"/>
      <c r="F10" s="82" t="s">
        <v>118</v>
      </c>
      <c r="G10" s="79" t="s">
        <v>116</v>
      </c>
      <c r="H10" s="81" t="s">
        <v>117</v>
      </c>
      <c r="I10" s="81"/>
      <c r="J10" s="82" t="s">
        <v>118</v>
      </c>
      <c r="K10" s="79" t="s">
        <v>116</v>
      </c>
      <c r="L10" s="81" t="s">
        <v>117</v>
      </c>
      <c r="M10" s="81"/>
      <c r="N10" s="82" t="s">
        <v>118</v>
      </c>
      <c r="O10" s="79" t="s">
        <v>116</v>
      </c>
      <c r="P10" s="81" t="s">
        <v>117</v>
      </c>
      <c r="Q10" s="81"/>
      <c r="R10" s="82" t="s">
        <v>118</v>
      </c>
      <c r="S10" s="79" t="s">
        <v>119</v>
      </c>
      <c r="T10" s="81" t="s">
        <v>120</v>
      </c>
      <c r="U10" s="81"/>
      <c r="V10" s="82" t="s">
        <v>121</v>
      </c>
      <c r="W10" s="79" t="s">
        <v>122</v>
      </c>
    </row>
    <row r="11" spans="2:23" ht="28.5" customHeight="1" thickBot="1" x14ac:dyDescent="0.25">
      <c r="B11" s="11"/>
      <c r="C11" s="80"/>
      <c r="D11" s="24" t="s">
        <v>123</v>
      </c>
      <c r="E11" s="24" t="s">
        <v>124</v>
      </c>
      <c r="F11" s="69"/>
      <c r="G11" s="80"/>
      <c r="H11" s="24" t="s">
        <v>123</v>
      </c>
      <c r="I11" s="24" t="s">
        <v>124</v>
      </c>
      <c r="J11" s="69"/>
      <c r="K11" s="80"/>
      <c r="L11" s="24" t="s">
        <v>123</v>
      </c>
      <c r="M11" s="24" t="s">
        <v>124</v>
      </c>
      <c r="N11" s="69"/>
      <c r="O11" s="80"/>
      <c r="P11" s="24" t="s">
        <v>123</v>
      </c>
      <c r="Q11" s="24" t="s">
        <v>124</v>
      </c>
      <c r="R11" s="69"/>
      <c r="S11" s="80"/>
      <c r="T11" s="24" t="s">
        <v>125</v>
      </c>
      <c r="U11" s="24" t="s">
        <v>126</v>
      </c>
      <c r="V11" s="69"/>
      <c r="W11" s="80"/>
    </row>
    <row r="12" spans="2:23" ht="20.100000000000001" customHeight="1" thickBot="1" x14ac:dyDescent="0.25">
      <c r="B12" s="3" t="s">
        <v>22</v>
      </c>
      <c r="C12" s="19">
        <v>434</v>
      </c>
      <c r="D12" s="19">
        <v>23</v>
      </c>
      <c r="E12" s="19">
        <v>32</v>
      </c>
      <c r="F12" s="19">
        <v>489</v>
      </c>
      <c r="G12" s="19">
        <v>171</v>
      </c>
      <c r="H12" s="19">
        <v>3</v>
      </c>
      <c r="I12" s="19">
        <v>6</v>
      </c>
      <c r="J12" s="19">
        <v>180</v>
      </c>
      <c r="K12" s="19">
        <v>263</v>
      </c>
      <c r="L12" s="19">
        <v>20</v>
      </c>
      <c r="M12" s="19">
        <v>26</v>
      </c>
      <c r="N12" s="19">
        <v>309</v>
      </c>
      <c r="O12" s="19">
        <v>0</v>
      </c>
      <c r="P12" s="19">
        <v>0</v>
      </c>
      <c r="Q12" s="19">
        <v>0</v>
      </c>
      <c r="R12" s="19">
        <v>0</v>
      </c>
      <c r="S12" s="19">
        <v>590</v>
      </c>
      <c r="T12" s="19">
        <v>121</v>
      </c>
      <c r="U12" s="19">
        <v>96</v>
      </c>
      <c r="V12" s="19">
        <v>58</v>
      </c>
      <c r="W12" s="19">
        <v>865</v>
      </c>
    </row>
    <row r="13" spans="2:23" ht="20.100000000000001" customHeight="1" thickBot="1" x14ac:dyDescent="0.25">
      <c r="B13" s="4" t="s">
        <v>23</v>
      </c>
      <c r="C13" s="20">
        <v>79</v>
      </c>
      <c r="D13" s="20">
        <v>2</v>
      </c>
      <c r="E13" s="20">
        <v>6</v>
      </c>
      <c r="F13" s="20">
        <v>87</v>
      </c>
      <c r="G13" s="20">
        <v>23</v>
      </c>
      <c r="H13" s="20">
        <v>0</v>
      </c>
      <c r="I13" s="20">
        <v>1</v>
      </c>
      <c r="J13" s="20">
        <v>24</v>
      </c>
      <c r="K13" s="20">
        <v>56</v>
      </c>
      <c r="L13" s="20">
        <v>2</v>
      </c>
      <c r="M13" s="20">
        <v>5</v>
      </c>
      <c r="N13" s="20">
        <v>63</v>
      </c>
      <c r="O13" s="20">
        <v>0</v>
      </c>
      <c r="P13" s="20">
        <v>0</v>
      </c>
      <c r="Q13" s="20">
        <v>0</v>
      </c>
      <c r="R13" s="20">
        <v>0</v>
      </c>
      <c r="S13" s="20">
        <v>78</v>
      </c>
      <c r="T13" s="20">
        <v>10</v>
      </c>
      <c r="U13" s="20">
        <v>8</v>
      </c>
      <c r="V13" s="20">
        <v>1</v>
      </c>
      <c r="W13" s="20">
        <v>97</v>
      </c>
    </row>
    <row r="14" spans="2:23" ht="20.100000000000001" customHeight="1" thickBot="1" x14ac:dyDescent="0.25">
      <c r="B14" s="4" t="s">
        <v>24</v>
      </c>
      <c r="C14" s="20">
        <v>36</v>
      </c>
      <c r="D14" s="20">
        <v>0</v>
      </c>
      <c r="E14" s="20">
        <v>1</v>
      </c>
      <c r="F14" s="20">
        <v>37</v>
      </c>
      <c r="G14" s="20">
        <v>17</v>
      </c>
      <c r="H14" s="20">
        <v>0</v>
      </c>
      <c r="I14" s="20">
        <v>1</v>
      </c>
      <c r="J14" s="20">
        <v>18</v>
      </c>
      <c r="K14" s="20">
        <v>19</v>
      </c>
      <c r="L14" s="20">
        <v>0</v>
      </c>
      <c r="M14" s="20">
        <v>0</v>
      </c>
      <c r="N14" s="20">
        <v>19</v>
      </c>
      <c r="O14" s="20">
        <v>0</v>
      </c>
      <c r="P14" s="20">
        <v>0</v>
      </c>
      <c r="Q14" s="20">
        <v>0</v>
      </c>
      <c r="R14" s="20">
        <v>0</v>
      </c>
      <c r="S14" s="20">
        <v>56</v>
      </c>
      <c r="T14" s="20">
        <v>5</v>
      </c>
      <c r="U14" s="20">
        <v>3</v>
      </c>
      <c r="V14" s="20">
        <v>4</v>
      </c>
      <c r="W14" s="20">
        <v>68</v>
      </c>
    </row>
    <row r="15" spans="2:23" ht="20.100000000000001" customHeight="1" thickBot="1" x14ac:dyDescent="0.25">
      <c r="B15" s="4" t="s">
        <v>25</v>
      </c>
      <c r="C15" s="20">
        <v>45</v>
      </c>
      <c r="D15" s="20">
        <v>0</v>
      </c>
      <c r="E15" s="20">
        <v>14</v>
      </c>
      <c r="F15" s="20">
        <v>59</v>
      </c>
      <c r="G15" s="20">
        <v>20</v>
      </c>
      <c r="H15" s="20">
        <v>0</v>
      </c>
      <c r="I15" s="20">
        <v>2</v>
      </c>
      <c r="J15" s="20">
        <v>22</v>
      </c>
      <c r="K15" s="20">
        <v>25</v>
      </c>
      <c r="L15" s="20">
        <v>0</v>
      </c>
      <c r="M15" s="20">
        <v>12</v>
      </c>
      <c r="N15" s="20">
        <v>37</v>
      </c>
      <c r="O15" s="20">
        <v>0</v>
      </c>
      <c r="P15" s="20">
        <v>0</v>
      </c>
      <c r="Q15" s="20">
        <v>0</v>
      </c>
      <c r="R15" s="20">
        <v>0</v>
      </c>
      <c r="S15" s="20">
        <v>112</v>
      </c>
      <c r="T15" s="20">
        <v>14</v>
      </c>
      <c r="U15" s="20">
        <v>29</v>
      </c>
      <c r="V15" s="20">
        <v>5</v>
      </c>
      <c r="W15" s="20">
        <v>160</v>
      </c>
    </row>
    <row r="16" spans="2:23" ht="20.100000000000001" customHeight="1" thickBot="1" x14ac:dyDescent="0.25">
      <c r="B16" s="4" t="s">
        <v>26</v>
      </c>
      <c r="C16" s="20">
        <v>232</v>
      </c>
      <c r="D16" s="20">
        <v>2</v>
      </c>
      <c r="E16" s="20">
        <v>19</v>
      </c>
      <c r="F16" s="20">
        <v>253</v>
      </c>
      <c r="G16" s="20">
        <v>170</v>
      </c>
      <c r="H16" s="20">
        <v>2</v>
      </c>
      <c r="I16" s="20">
        <v>8</v>
      </c>
      <c r="J16" s="20">
        <v>180</v>
      </c>
      <c r="K16" s="20">
        <v>62</v>
      </c>
      <c r="L16" s="20">
        <v>0</v>
      </c>
      <c r="M16" s="20">
        <v>11</v>
      </c>
      <c r="N16" s="20">
        <v>73</v>
      </c>
      <c r="O16" s="20">
        <v>0</v>
      </c>
      <c r="P16" s="20">
        <v>0</v>
      </c>
      <c r="Q16" s="20">
        <v>0</v>
      </c>
      <c r="R16" s="20">
        <v>0</v>
      </c>
      <c r="S16" s="20">
        <v>235</v>
      </c>
      <c r="T16" s="20">
        <v>41</v>
      </c>
      <c r="U16" s="20">
        <v>35</v>
      </c>
      <c r="V16" s="20">
        <v>14</v>
      </c>
      <c r="W16" s="20">
        <v>325</v>
      </c>
    </row>
    <row r="17" spans="2:23" ht="20.100000000000001" customHeight="1" thickBot="1" x14ac:dyDescent="0.25">
      <c r="B17" s="4" t="s">
        <v>27</v>
      </c>
      <c r="C17" s="20">
        <v>22</v>
      </c>
      <c r="D17" s="20">
        <v>1</v>
      </c>
      <c r="E17" s="20">
        <v>2</v>
      </c>
      <c r="F17" s="20">
        <v>25</v>
      </c>
      <c r="G17" s="20">
        <v>13</v>
      </c>
      <c r="H17" s="20">
        <v>0</v>
      </c>
      <c r="I17" s="20">
        <v>0</v>
      </c>
      <c r="J17" s="20">
        <v>13</v>
      </c>
      <c r="K17" s="20">
        <v>9</v>
      </c>
      <c r="L17" s="20">
        <v>1</v>
      </c>
      <c r="M17" s="20">
        <v>2</v>
      </c>
      <c r="N17" s="20">
        <v>12</v>
      </c>
      <c r="O17" s="20">
        <v>0</v>
      </c>
      <c r="P17" s="20">
        <v>0</v>
      </c>
      <c r="Q17" s="20">
        <v>0</v>
      </c>
      <c r="R17" s="20">
        <v>0</v>
      </c>
      <c r="S17" s="20">
        <v>51</v>
      </c>
      <c r="T17" s="20">
        <v>13</v>
      </c>
      <c r="U17" s="20">
        <v>7</v>
      </c>
      <c r="V17" s="20">
        <v>3</v>
      </c>
      <c r="W17" s="20">
        <v>74</v>
      </c>
    </row>
    <row r="18" spans="2:23" ht="20.100000000000001" customHeight="1" thickBot="1" x14ac:dyDescent="0.25">
      <c r="B18" s="4" t="s">
        <v>28</v>
      </c>
      <c r="C18" s="20">
        <v>48</v>
      </c>
      <c r="D18" s="20">
        <v>0</v>
      </c>
      <c r="E18" s="20">
        <v>3</v>
      </c>
      <c r="F18" s="20">
        <v>51</v>
      </c>
      <c r="G18" s="20">
        <v>21</v>
      </c>
      <c r="H18" s="20">
        <v>0</v>
      </c>
      <c r="I18" s="20">
        <v>2</v>
      </c>
      <c r="J18" s="20">
        <v>23</v>
      </c>
      <c r="K18" s="20">
        <v>27</v>
      </c>
      <c r="L18" s="20">
        <v>0</v>
      </c>
      <c r="M18" s="20">
        <v>1</v>
      </c>
      <c r="N18" s="20">
        <v>28</v>
      </c>
      <c r="O18" s="20">
        <v>0</v>
      </c>
      <c r="P18" s="20">
        <v>0</v>
      </c>
      <c r="Q18" s="20">
        <v>0</v>
      </c>
      <c r="R18" s="20">
        <v>0</v>
      </c>
      <c r="S18" s="20">
        <v>153</v>
      </c>
      <c r="T18" s="20">
        <v>22</v>
      </c>
      <c r="U18" s="20">
        <v>7</v>
      </c>
      <c r="V18" s="20">
        <v>0</v>
      </c>
      <c r="W18" s="20">
        <v>182</v>
      </c>
    </row>
    <row r="19" spans="2:23" ht="20.100000000000001" customHeight="1" thickBot="1" x14ac:dyDescent="0.25">
      <c r="B19" s="4" t="s">
        <v>29</v>
      </c>
      <c r="C19" s="20">
        <v>80</v>
      </c>
      <c r="D19" s="20">
        <v>1</v>
      </c>
      <c r="E19" s="20">
        <v>6</v>
      </c>
      <c r="F19" s="20">
        <v>87</v>
      </c>
      <c r="G19" s="20">
        <v>34</v>
      </c>
      <c r="H19" s="20">
        <v>0</v>
      </c>
      <c r="I19" s="20">
        <v>1</v>
      </c>
      <c r="J19" s="20">
        <v>35</v>
      </c>
      <c r="K19" s="20">
        <v>46</v>
      </c>
      <c r="L19" s="20">
        <v>1</v>
      </c>
      <c r="M19" s="20">
        <v>5</v>
      </c>
      <c r="N19" s="20">
        <v>52</v>
      </c>
      <c r="O19" s="20">
        <v>0</v>
      </c>
      <c r="P19" s="20">
        <v>0</v>
      </c>
      <c r="Q19" s="20">
        <v>0</v>
      </c>
      <c r="R19" s="20">
        <v>0</v>
      </c>
      <c r="S19" s="20">
        <v>108</v>
      </c>
      <c r="T19" s="20">
        <v>11</v>
      </c>
      <c r="U19" s="20">
        <v>7</v>
      </c>
      <c r="V19" s="20">
        <v>8</v>
      </c>
      <c r="W19" s="20">
        <v>134</v>
      </c>
    </row>
    <row r="20" spans="2:23" ht="20.100000000000001" customHeight="1" thickBot="1" x14ac:dyDescent="0.25">
      <c r="B20" s="4" t="s">
        <v>30</v>
      </c>
      <c r="C20" s="20">
        <v>167</v>
      </c>
      <c r="D20" s="20">
        <v>12</v>
      </c>
      <c r="E20" s="20">
        <v>19</v>
      </c>
      <c r="F20" s="20">
        <v>198</v>
      </c>
      <c r="G20" s="20">
        <v>67</v>
      </c>
      <c r="H20" s="20">
        <v>3</v>
      </c>
      <c r="I20" s="20">
        <v>2</v>
      </c>
      <c r="J20" s="20">
        <v>72</v>
      </c>
      <c r="K20" s="20">
        <v>100</v>
      </c>
      <c r="L20" s="20">
        <v>9</v>
      </c>
      <c r="M20" s="20">
        <v>17</v>
      </c>
      <c r="N20" s="20">
        <v>126</v>
      </c>
      <c r="O20" s="20">
        <v>0</v>
      </c>
      <c r="P20" s="20">
        <v>0</v>
      </c>
      <c r="Q20" s="20">
        <v>0</v>
      </c>
      <c r="R20" s="20">
        <v>0</v>
      </c>
      <c r="S20" s="20">
        <v>559</v>
      </c>
      <c r="T20" s="20">
        <v>125</v>
      </c>
      <c r="U20" s="20">
        <v>63</v>
      </c>
      <c r="V20" s="20">
        <v>73</v>
      </c>
      <c r="W20" s="20">
        <v>820</v>
      </c>
    </row>
    <row r="21" spans="2:23" ht="20.100000000000001" customHeight="1" thickBot="1" x14ac:dyDescent="0.25">
      <c r="B21" s="4" t="s">
        <v>31</v>
      </c>
      <c r="C21" s="20">
        <v>329</v>
      </c>
      <c r="D21" s="20">
        <v>31</v>
      </c>
      <c r="E21" s="20">
        <v>20</v>
      </c>
      <c r="F21" s="20">
        <v>380</v>
      </c>
      <c r="G21" s="20">
        <v>85</v>
      </c>
      <c r="H21" s="20">
        <v>3</v>
      </c>
      <c r="I21" s="20">
        <v>6</v>
      </c>
      <c r="J21" s="20">
        <v>94</v>
      </c>
      <c r="K21" s="20">
        <v>236</v>
      </c>
      <c r="L21" s="20">
        <v>28</v>
      </c>
      <c r="M21" s="20">
        <v>14</v>
      </c>
      <c r="N21" s="20">
        <v>278</v>
      </c>
      <c r="O21" s="20">
        <v>8</v>
      </c>
      <c r="P21" s="20">
        <v>0</v>
      </c>
      <c r="Q21" s="20">
        <v>0</v>
      </c>
      <c r="R21" s="20">
        <v>8</v>
      </c>
      <c r="S21" s="20">
        <v>432</v>
      </c>
      <c r="T21" s="20">
        <v>75</v>
      </c>
      <c r="U21" s="20">
        <v>41</v>
      </c>
      <c r="V21" s="20">
        <v>30</v>
      </c>
      <c r="W21" s="20">
        <v>578</v>
      </c>
    </row>
    <row r="22" spans="2:23" ht="20.100000000000001" customHeight="1" thickBot="1" x14ac:dyDescent="0.25">
      <c r="B22" s="4" t="s">
        <v>32</v>
      </c>
      <c r="C22" s="20">
        <v>37</v>
      </c>
      <c r="D22" s="20">
        <v>1</v>
      </c>
      <c r="E22" s="20">
        <v>4</v>
      </c>
      <c r="F22" s="20">
        <v>42</v>
      </c>
      <c r="G22" s="20">
        <v>18</v>
      </c>
      <c r="H22" s="20">
        <v>0</v>
      </c>
      <c r="I22" s="20">
        <v>1</v>
      </c>
      <c r="J22" s="20">
        <v>19</v>
      </c>
      <c r="K22" s="20">
        <v>19</v>
      </c>
      <c r="L22" s="20">
        <v>1</v>
      </c>
      <c r="M22" s="20">
        <v>3</v>
      </c>
      <c r="N22" s="20">
        <v>23</v>
      </c>
      <c r="O22" s="20">
        <v>0</v>
      </c>
      <c r="P22" s="20">
        <v>0</v>
      </c>
      <c r="Q22" s="20">
        <v>0</v>
      </c>
      <c r="R22" s="20">
        <v>0</v>
      </c>
      <c r="S22" s="20">
        <v>94</v>
      </c>
      <c r="T22" s="20">
        <v>8</v>
      </c>
      <c r="U22" s="20">
        <v>7</v>
      </c>
      <c r="V22" s="20">
        <v>0</v>
      </c>
      <c r="W22" s="20">
        <v>109</v>
      </c>
    </row>
    <row r="23" spans="2:23" ht="20.100000000000001" customHeight="1" thickBot="1" x14ac:dyDescent="0.25">
      <c r="B23" s="4" t="s">
        <v>33</v>
      </c>
      <c r="C23" s="20">
        <v>145</v>
      </c>
      <c r="D23" s="20">
        <v>6</v>
      </c>
      <c r="E23" s="20">
        <v>14</v>
      </c>
      <c r="F23" s="20">
        <v>165</v>
      </c>
      <c r="G23" s="20">
        <v>35</v>
      </c>
      <c r="H23" s="20">
        <v>0</v>
      </c>
      <c r="I23" s="20">
        <v>0</v>
      </c>
      <c r="J23" s="20">
        <v>35</v>
      </c>
      <c r="K23" s="20">
        <v>110</v>
      </c>
      <c r="L23" s="20">
        <v>6</v>
      </c>
      <c r="M23" s="20">
        <v>14</v>
      </c>
      <c r="N23" s="20">
        <v>130</v>
      </c>
      <c r="O23" s="20">
        <v>0</v>
      </c>
      <c r="P23" s="20">
        <v>0</v>
      </c>
      <c r="Q23" s="20">
        <v>0</v>
      </c>
      <c r="R23" s="20">
        <v>0</v>
      </c>
      <c r="S23" s="20">
        <v>186</v>
      </c>
      <c r="T23" s="20">
        <v>50</v>
      </c>
      <c r="U23" s="20">
        <v>13</v>
      </c>
      <c r="V23" s="20">
        <v>9</v>
      </c>
      <c r="W23" s="20">
        <v>258</v>
      </c>
    </row>
    <row r="24" spans="2:23" ht="20.100000000000001" customHeight="1" thickBot="1" x14ac:dyDescent="0.25">
      <c r="B24" s="4" t="s">
        <v>34</v>
      </c>
      <c r="C24" s="20">
        <v>143</v>
      </c>
      <c r="D24" s="20">
        <v>5</v>
      </c>
      <c r="E24" s="20">
        <v>22</v>
      </c>
      <c r="F24" s="20">
        <v>170</v>
      </c>
      <c r="G24" s="20">
        <v>28</v>
      </c>
      <c r="H24" s="20">
        <v>0</v>
      </c>
      <c r="I24" s="20">
        <v>3</v>
      </c>
      <c r="J24" s="20">
        <v>31</v>
      </c>
      <c r="K24" s="20">
        <v>115</v>
      </c>
      <c r="L24" s="20">
        <v>5</v>
      </c>
      <c r="M24" s="20">
        <v>19</v>
      </c>
      <c r="N24" s="20">
        <v>139</v>
      </c>
      <c r="O24" s="20">
        <v>0</v>
      </c>
      <c r="P24" s="20">
        <v>0</v>
      </c>
      <c r="Q24" s="20">
        <v>0</v>
      </c>
      <c r="R24" s="20">
        <v>0</v>
      </c>
      <c r="S24" s="20">
        <v>431</v>
      </c>
      <c r="T24" s="20">
        <v>88</v>
      </c>
      <c r="U24" s="20">
        <v>45</v>
      </c>
      <c r="V24" s="20">
        <v>24</v>
      </c>
      <c r="W24" s="20">
        <v>588</v>
      </c>
    </row>
    <row r="25" spans="2:23" ht="20.100000000000001" customHeight="1" thickBot="1" x14ac:dyDescent="0.25">
      <c r="B25" s="4" t="s">
        <v>35</v>
      </c>
      <c r="C25" s="20">
        <v>64</v>
      </c>
      <c r="D25" s="20">
        <v>0</v>
      </c>
      <c r="E25" s="20">
        <v>3</v>
      </c>
      <c r="F25" s="20">
        <v>67</v>
      </c>
      <c r="G25" s="20">
        <v>39</v>
      </c>
      <c r="H25" s="20">
        <v>0</v>
      </c>
      <c r="I25" s="20">
        <v>1</v>
      </c>
      <c r="J25" s="20">
        <v>40</v>
      </c>
      <c r="K25" s="20">
        <v>25</v>
      </c>
      <c r="L25" s="20">
        <v>0</v>
      </c>
      <c r="M25" s="20">
        <v>2</v>
      </c>
      <c r="N25" s="20">
        <v>27</v>
      </c>
      <c r="O25" s="20">
        <v>0</v>
      </c>
      <c r="P25" s="20">
        <v>0</v>
      </c>
      <c r="Q25" s="20">
        <v>0</v>
      </c>
      <c r="R25" s="20">
        <v>0</v>
      </c>
      <c r="S25" s="20">
        <v>108</v>
      </c>
      <c r="T25" s="20">
        <v>23</v>
      </c>
      <c r="U25" s="20">
        <v>5</v>
      </c>
      <c r="V25" s="20">
        <v>9</v>
      </c>
      <c r="W25" s="20">
        <v>145</v>
      </c>
    </row>
    <row r="26" spans="2:23" ht="20.100000000000001" customHeight="1" thickBot="1" x14ac:dyDescent="0.25">
      <c r="B26" s="4" t="s">
        <v>36</v>
      </c>
      <c r="C26" s="20">
        <v>16</v>
      </c>
      <c r="D26" s="20">
        <v>0</v>
      </c>
      <c r="E26" s="20">
        <v>1</v>
      </c>
      <c r="F26" s="20">
        <v>17</v>
      </c>
      <c r="G26" s="20">
        <v>0</v>
      </c>
      <c r="H26" s="20">
        <v>0</v>
      </c>
      <c r="I26" s="20">
        <v>0</v>
      </c>
      <c r="J26" s="20">
        <v>0</v>
      </c>
      <c r="K26" s="20">
        <v>16</v>
      </c>
      <c r="L26" s="20">
        <v>0</v>
      </c>
      <c r="M26" s="20">
        <v>1</v>
      </c>
      <c r="N26" s="20">
        <v>17</v>
      </c>
      <c r="O26" s="20">
        <v>0</v>
      </c>
      <c r="P26" s="20">
        <v>0</v>
      </c>
      <c r="Q26" s="20">
        <v>0</v>
      </c>
      <c r="R26" s="20">
        <v>0</v>
      </c>
      <c r="S26" s="20">
        <v>72</v>
      </c>
      <c r="T26" s="20">
        <v>20</v>
      </c>
      <c r="U26" s="20">
        <v>5</v>
      </c>
      <c r="V26" s="20">
        <v>7</v>
      </c>
      <c r="W26" s="20">
        <v>104</v>
      </c>
    </row>
    <row r="27" spans="2:23" ht="20.100000000000001" customHeight="1" thickBot="1" x14ac:dyDescent="0.25">
      <c r="B27" s="5" t="s">
        <v>37</v>
      </c>
      <c r="C27" s="20">
        <v>63</v>
      </c>
      <c r="D27" s="20">
        <v>0</v>
      </c>
      <c r="E27" s="20">
        <v>16</v>
      </c>
      <c r="F27" s="20">
        <v>79</v>
      </c>
      <c r="G27" s="20">
        <v>27</v>
      </c>
      <c r="H27" s="20">
        <v>0</v>
      </c>
      <c r="I27" s="20">
        <v>13</v>
      </c>
      <c r="J27" s="20">
        <v>40</v>
      </c>
      <c r="K27" s="20">
        <v>36</v>
      </c>
      <c r="L27" s="20">
        <v>0</v>
      </c>
      <c r="M27" s="20">
        <v>3</v>
      </c>
      <c r="N27" s="20">
        <v>39</v>
      </c>
      <c r="O27" s="20">
        <v>0</v>
      </c>
      <c r="P27" s="20">
        <v>0</v>
      </c>
      <c r="Q27" s="20">
        <v>0</v>
      </c>
      <c r="R27" s="20">
        <v>0</v>
      </c>
      <c r="S27" s="20">
        <v>153</v>
      </c>
      <c r="T27" s="20">
        <v>23</v>
      </c>
      <c r="U27" s="20">
        <v>29</v>
      </c>
      <c r="V27" s="20">
        <v>4</v>
      </c>
      <c r="W27" s="20">
        <v>209</v>
      </c>
    </row>
    <row r="28" spans="2:23" ht="20.100000000000001" customHeight="1" thickBot="1" x14ac:dyDescent="0.25">
      <c r="B28" s="6" t="s">
        <v>38</v>
      </c>
      <c r="C28" s="21">
        <v>3</v>
      </c>
      <c r="D28" s="21">
        <v>0</v>
      </c>
      <c r="E28" s="21">
        <v>0</v>
      </c>
      <c r="F28" s="21">
        <v>3</v>
      </c>
      <c r="G28" s="21">
        <v>2</v>
      </c>
      <c r="H28" s="21">
        <v>0</v>
      </c>
      <c r="I28" s="21">
        <v>0</v>
      </c>
      <c r="J28" s="21">
        <v>2</v>
      </c>
      <c r="K28" s="21">
        <v>1</v>
      </c>
      <c r="L28" s="21">
        <v>0</v>
      </c>
      <c r="M28" s="21">
        <v>0</v>
      </c>
      <c r="N28" s="21">
        <v>1</v>
      </c>
      <c r="O28" s="21">
        <v>0</v>
      </c>
      <c r="P28" s="21">
        <v>0</v>
      </c>
      <c r="Q28" s="21">
        <v>0</v>
      </c>
      <c r="R28" s="21">
        <v>0</v>
      </c>
      <c r="S28" s="21">
        <v>22</v>
      </c>
      <c r="T28" s="21">
        <v>2</v>
      </c>
      <c r="U28" s="21">
        <v>13</v>
      </c>
      <c r="V28" s="21">
        <v>0</v>
      </c>
      <c r="W28" s="21">
        <v>37</v>
      </c>
    </row>
    <row r="29" spans="2:23" ht="20.100000000000001" customHeight="1" thickBot="1" x14ac:dyDescent="0.25">
      <c r="B29" s="7" t="s">
        <v>39</v>
      </c>
      <c r="C29" s="9">
        <f>SUM(C12:C28)</f>
        <v>1943</v>
      </c>
      <c r="D29" s="9">
        <f t="shared" ref="D29:W29" si="0">SUM(D12:D28)</f>
        <v>84</v>
      </c>
      <c r="E29" s="9">
        <f t="shared" si="0"/>
        <v>182</v>
      </c>
      <c r="F29" s="9">
        <f t="shared" si="0"/>
        <v>2209</v>
      </c>
      <c r="G29" s="9">
        <f t="shared" si="0"/>
        <v>770</v>
      </c>
      <c r="H29" s="9">
        <f t="shared" si="0"/>
        <v>11</v>
      </c>
      <c r="I29" s="9">
        <f t="shared" si="0"/>
        <v>47</v>
      </c>
      <c r="J29" s="9">
        <f t="shared" si="0"/>
        <v>828</v>
      </c>
      <c r="K29" s="9">
        <f t="shared" si="0"/>
        <v>1165</v>
      </c>
      <c r="L29" s="9">
        <f t="shared" si="0"/>
        <v>73</v>
      </c>
      <c r="M29" s="9">
        <f t="shared" si="0"/>
        <v>135</v>
      </c>
      <c r="N29" s="9">
        <f t="shared" si="0"/>
        <v>1373</v>
      </c>
      <c r="O29" s="9">
        <f t="shared" si="0"/>
        <v>8</v>
      </c>
      <c r="P29" s="9">
        <f t="shared" si="0"/>
        <v>0</v>
      </c>
      <c r="Q29" s="9">
        <f t="shared" si="0"/>
        <v>0</v>
      </c>
      <c r="R29" s="9">
        <f t="shared" si="0"/>
        <v>8</v>
      </c>
      <c r="S29" s="9">
        <f t="shared" si="0"/>
        <v>3440</v>
      </c>
      <c r="T29" s="9">
        <f t="shared" si="0"/>
        <v>651</v>
      </c>
      <c r="U29" s="9">
        <f t="shared" si="0"/>
        <v>413</v>
      </c>
      <c r="V29" s="9">
        <f t="shared" si="0"/>
        <v>249</v>
      </c>
      <c r="W29" s="9">
        <f t="shared" si="0"/>
        <v>4753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6" t="s">
        <v>238</v>
      </c>
      <c r="D9" s="73"/>
      <c r="E9" s="73"/>
      <c r="F9" s="73"/>
      <c r="G9" s="83"/>
      <c r="H9" s="76" t="s">
        <v>239</v>
      </c>
      <c r="I9" s="73"/>
      <c r="J9" s="73"/>
      <c r="K9" s="73"/>
      <c r="L9" s="83"/>
      <c r="M9" s="76" t="s">
        <v>52</v>
      </c>
      <c r="N9" s="73"/>
      <c r="O9" s="73"/>
      <c r="P9" s="73"/>
      <c r="Q9" s="83"/>
    </row>
    <row r="10" spans="2:17" ht="28.5" customHeight="1" x14ac:dyDescent="0.2">
      <c r="B10" s="11"/>
      <c r="C10" s="86" t="s">
        <v>127</v>
      </c>
      <c r="D10" s="86"/>
      <c r="E10" s="86" t="s">
        <v>128</v>
      </c>
      <c r="F10" s="86"/>
      <c r="G10" s="84" t="s">
        <v>52</v>
      </c>
      <c r="H10" s="86" t="s">
        <v>129</v>
      </c>
      <c r="I10" s="86"/>
      <c r="J10" s="84" t="s">
        <v>128</v>
      </c>
      <c r="K10" s="84"/>
      <c r="L10" s="84" t="s">
        <v>52</v>
      </c>
      <c r="M10" s="86" t="s">
        <v>127</v>
      </c>
      <c r="N10" s="86"/>
      <c r="O10" s="84" t="s">
        <v>128</v>
      </c>
      <c r="P10" s="84"/>
      <c r="Q10" s="84" t="s">
        <v>52</v>
      </c>
    </row>
    <row r="11" spans="2:17" ht="42" customHeight="1" thickBot="1" x14ac:dyDescent="0.25">
      <c r="B11" s="13"/>
      <c r="C11" s="22" t="s">
        <v>41</v>
      </c>
      <c r="D11" s="22" t="s">
        <v>130</v>
      </c>
      <c r="E11" s="22" t="s">
        <v>41</v>
      </c>
      <c r="F11" s="22" t="s">
        <v>130</v>
      </c>
      <c r="G11" s="85"/>
      <c r="H11" s="22" t="s">
        <v>41</v>
      </c>
      <c r="I11" s="22" t="s">
        <v>130</v>
      </c>
      <c r="J11" s="22" t="s">
        <v>41</v>
      </c>
      <c r="K11" s="22" t="s">
        <v>130</v>
      </c>
      <c r="L11" s="85"/>
      <c r="M11" s="22" t="s">
        <v>41</v>
      </c>
      <c r="N11" s="22" t="s">
        <v>130</v>
      </c>
      <c r="O11" s="22" t="s">
        <v>41</v>
      </c>
      <c r="P11" s="22" t="s">
        <v>130</v>
      </c>
      <c r="Q11" s="85"/>
    </row>
    <row r="12" spans="2:17" ht="20.100000000000001" customHeight="1" thickBot="1" x14ac:dyDescent="0.25">
      <c r="B12" s="3" t="s">
        <v>22</v>
      </c>
      <c r="C12" s="19">
        <v>17</v>
      </c>
      <c r="D12" s="19">
        <v>8</v>
      </c>
      <c r="E12" s="19">
        <v>1019</v>
      </c>
      <c r="F12" s="19">
        <v>834</v>
      </c>
      <c r="G12" s="19">
        <v>1878</v>
      </c>
      <c r="H12" s="19">
        <v>0</v>
      </c>
      <c r="I12" s="19">
        <v>2</v>
      </c>
      <c r="J12" s="19">
        <v>0</v>
      </c>
      <c r="K12" s="19">
        <v>13</v>
      </c>
      <c r="L12" s="19">
        <v>15</v>
      </c>
      <c r="M12" s="19">
        <v>17</v>
      </c>
      <c r="N12" s="19">
        <v>10</v>
      </c>
      <c r="O12" s="19">
        <v>1019</v>
      </c>
      <c r="P12" s="19">
        <v>847</v>
      </c>
      <c r="Q12" s="19">
        <v>1893</v>
      </c>
    </row>
    <row r="13" spans="2:17" ht="20.100000000000001" customHeight="1" thickBot="1" x14ac:dyDescent="0.25">
      <c r="B13" s="4" t="s">
        <v>23</v>
      </c>
      <c r="C13" s="20">
        <v>3</v>
      </c>
      <c r="D13" s="20">
        <v>1</v>
      </c>
      <c r="E13" s="20">
        <v>64</v>
      </c>
      <c r="F13" s="20">
        <v>85</v>
      </c>
      <c r="G13" s="20">
        <v>153</v>
      </c>
      <c r="H13" s="20">
        <v>0</v>
      </c>
      <c r="I13" s="20">
        <v>0</v>
      </c>
      <c r="J13" s="20">
        <v>0</v>
      </c>
      <c r="K13" s="20">
        <v>69</v>
      </c>
      <c r="L13" s="20">
        <v>69</v>
      </c>
      <c r="M13" s="20">
        <v>3</v>
      </c>
      <c r="N13" s="20">
        <v>1</v>
      </c>
      <c r="O13" s="20">
        <v>64</v>
      </c>
      <c r="P13" s="20">
        <v>154</v>
      </c>
      <c r="Q13" s="20">
        <v>222</v>
      </c>
    </row>
    <row r="14" spans="2:17" ht="20.100000000000001" customHeight="1" thickBot="1" x14ac:dyDescent="0.25">
      <c r="B14" s="4" t="s">
        <v>24</v>
      </c>
      <c r="C14" s="20">
        <v>1</v>
      </c>
      <c r="D14" s="20">
        <v>1</v>
      </c>
      <c r="E14" s="20">
        <v>67</v>
      </c>
      <c r="F14" s="20">
        <v>109</v>
      </c>
      <c r="G14" s="20">
        <v>178</v>
      </c>
      <c r="H14" s="20">
        <v>0</v>
      </c>
      <c r="I14" s="20">
        <v>0</v>
      </c>
      <c r="J14" s="20">
        <v>0</v>
      </c>
      <c r="K14" s="20">
        <v>2</v>
      </c>
      <c r="L14" s="20">
        <v>2</v>
      </c>
      <c r="M14" s="20">
        <v>1</v>
      </c>
      <c r="N14" s="20">
        <v>1</v>
      </c>
      <c r="O14" s="20">
        <v>67</v>
      </c>
      <c r="P14" s="20">
        <v>111</v>
      </c>
      <c r="Q14" s="20">
        <v>180</v>
      </c>
    </row>
    <row r="15" spans="2:17" ht="20.100000000000001" customHeight="1" thickBot="1" x14ac:dyDescent="0.25">
      <c r="B15" s="4" t="s">
        <v>25</v>
      </c>
      <c r="C15" s="20">
        <v>2</v>
      </c>
      <c r="D15" s="20">
        <v>6</v>
      </c>
      <c r="E15" s="20">
        <v>79</v>
      </c>
      <c r="F15" s="20">
        <v>194</v>
      </c>
      <c r="G15" s="20">
        <v>281</v>
      </c>
      <c r="H15" s="20">
        <v>0</v>
      </c>
      <c r="I15" s="20">
        <v>0</v>
      </c>
      <c r="J15" s="20">
        <v>0</v>
      </c>
      <c r="K15" s="20">
        <v>8</v>
      </c>
      <c r="L15" s="20">
        <v>8</v>
      </c>
      <c r="M15" s="20">
        <v>2</v>
      </c>
      <c r="N15" s="20">
        <v>6</v>
      </c>
      <c r="O15" s="20">
        <v>79</v>
      </c>
      <c r="P15" s="20">
        <v>202</v>
      </c>
      <c r="Q15" s="20">
        <v>289</v>
      </c>
    </row>
    <row r="16" spans="2:17" ht="20.100000000000001" customHeight="1" thickBot="1" x14ac:dyDescent="0.25">
      <c r="B16" s="4" t="s">
        <v>26</v>
      </c>
      <c r="C16" s="20">
        <v>2</v>
      </c>
      <c r="D16" s="20">
        <v>1</v>
      </c>
      <c r="E16" s="20">
        <v>80</v>
      </c>
      <c r="F16" s="20">
        <v>106</v>
      </c>
      <c r="G16" s="20">
        <v>189</v>
      </c>
      <c r="H16" s="20">
        <v>0</v>
      </c>
      <c r="I16" s="20">
        <v>0</v>
      </c>
      <c r="J16" s="20">
        <v>0</v>
      </c>
      <c r="K16" s="20">
        <v>5</v>
      </c>
      <c r="L16" s="20">
        <v>5</v>
      </c>
      <c r="M16" s="20">
        <v>2</v>
      </c>
      <c r="N16" s="20">
        <v>1</v>
      </c>
      <c r="O16" s="20">
        <v>80</v>
      </c>
      <c r="P16" s="20">
        <v>111</v>
      </c>
      <c r="Q16" s="20">
        <v>194</v>
      </c>
    </row>
    <row r="17" spans="2:17" ht="20.100000000000001" customHeight="1" thickBot="1" x14ac:dyDescent="0.25">
      <c r="B17" s="4" t="s">
        <v>27</v>
      </c>
      <c r="C17" s="20">
        <v>2</v>
      </c>
      <c r="D17" s="20">
        <v>0</v>
      </c>
      <c r="E17" s="20">
        <v>62</v>
      </c>
      <c r="F17" s="20">
        <v>33</v>
      </c>
      <c r="G17" s="20">
        <v>97</v>
      </c>
      <c r="H17" s="20">
        <v>0</v>
      </c>
      <c r="I17" s="20">
        <v>0</v>
      </c>
      <c r="J17" s="20">
        <v>0</v>
      </c>
      <c r="K17" s="20">
        <v>1</v>
      </c>
      <c r="L17" s="20">
        <v>1</v>
      </c>
      <c r="M17" s="20">
        <v>2</v>
      </c>
      <c r="N17" s="20">
        <v>0</v>
      </c>
      <c r="O17" s="20">
        <v>62</v>
      </c>
      <c r="P17" s="20">
        <v>34</v>
      </c>
      <c r="Q17" s="20">
        <v>98</v>
      </c>
    </row>
    <row r="18" spans="2:17" ht="20.100000000000001" customHeight="1" thickBot="1" x14ac:dyDescent="0.25">
      <c r="B18" s="4" t="s">
        <v>28</v>
      </c>
      <c r="C18" s="20">
        <v>2</v>
      </c>
      <c r="D18" s="20">
        <v>7</v>
      </c>
      <c r="E18" s="20">
        <v>124</v>
      </c>
      <c r="F18" s="20">
        <v>170</v>
      </c>
      <c r="G18" s="20">
        <v>303</v>
      </c>
      <c r="H18" s="20">
        <v>0</v>
      </c>
      <c r="I18" s="20">
        <v>1</v>
      </c>
      <c r="J18" s="20">
        <v>0</v>
      </c>
      <c r="K18" s="20">
        <v>0</v>
      </c>
      <c r="L18" s="20">
        <v>1</v>
      </c>
      <c r="M18" s="20">
        <v>2</v>
      </c>
      <c r="N18" s="20">
        <v>8</v>
      </c>
      <c r="O18" s="20">
        <v>124</v>
      </c>
      <c r="P18" s="20">
        <v>170</v>
      </c>
      <c r="Q18" s="20">
        <v>304</v>
      </c>
    </row>
    <row r="19" spans="2:17" ht="20.100000000000001" customHeight="1" thickBot="1" x14ac:dyDescent="0.25">
      <c r="B19" s="4" t="s">
        <v>29</v>
      </c>
      <c r="C19" s="20">
        <v>1</v>
      </c>
      <c r="D19" s="20">
        <v>3</v>
      </c>
      <c r="E19" s="20">
        <v>142</v>
      </c>
      <c r="F19" s="20">
        <v>129</v>
      </c>
      <c r="G19" s="20">
        <v>275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1</v>
      </c>
      <c r="N19" s="20">
        <v>3</v>
      </c>
      <c r="O19" s="20">
        <v>142</v>
      </c>
      <c r="P19" s="20">
        <v>129</v>
      </c>
      <c r="Q19" s="20">
        <v>275</v>
      </c>
    </row>
    <row r="20" spans="2:17" ht="20.100000000000001" customHeight="1" thickBot="1" x14ac:dyDescent="0.25">
      <c r="B20" s="4" t="s">
        <v>30</v>
      </c>
      <c r="C20" s="20">
        <v>2</v>
      </c>
      <c r="D20" s="20">
        <v>2</v>
      </c>
      <c r="E20" s="20">
        <v>1081</v>
      </c>
      <c r="F20" s="20">
        <v>826</v>
      </c>
      <c r="G20" s="20">
        <v>1911</v>
      </c>
      <c r="H20" s="20">
        <v>0</v>
      </c>
      <c r="I20" s="20">
        <v>0</v>
      </c>
      <c r="J20" s="20">
        <v>0</v>
      </c>
      <c r="K20" s="20">
        <v>2</v>
      </c>
      <c r="L20" s="20">
        <v>2</v>
      </c>
      <c r="M20" s="20">
        <v>2</v>
      </c>
      <c r="N20" s="20">
        <v>2</v>
      </c>
      <c r="O20" s="20">
        <v>1081</v>
      </c>
      <c r="P20" s="20">
        <v>828</v>
      </c>
      <c r="Q20" s="20">
        <v>1913</v>
      </c>
    </row>
    <row r="21" spans="2:17" ht="20.100000000000001" customHeight="1" thickBot="1" x14ac:dyDescent="0.25">
      <c r="B21" s="4" t="s">
        <v>31</v>
      </c>
      <c r="C21" s="20">
        <v>15</v>
      </c>
      <c r="D21" s="20">
        <v>78</v>
      </c>
      <c r="E21" s="20">
        <v>534</v>
      </c>
      <c r="F21" s="20">
        <v>707</v>
      </c>
      <c r="G21" s="20">
        <v>1334</v>
      </c>
      <c r="H21" s="20">
        <v>0</v>
      </c>
      <c r="I21" s="20">
        <v>2</v>
      </c>
      <c r="J21" s="20">
        <v>0</v>
      </c>
      <c r="K21" s="20">
        <v>0</v>
      </c>
      <c r="L21" s="20">
        <v>2</v>
      </c>
      <c r="M21" s="20">
        <v>15</v>
      </c>
      <c r="N21" s="20">
        <v>80</v>
      </c>
      <c r="O21" s="20">
        <v>534</v>
      </c>
      <c r="P21" s="20">
        <v>707</v>
      </c>
      <c r="Q21" s="20">
        <v>1336</v>
      </c>
    </row>
    <row r="22" spans="2:17" ht="20.100000000000001" customHeight="1" thickBot="1" x14ac:dyDescent="0.25">
      <c r="B22" s="4" t="s">
        <v>32</v>
      </c>
      <c r="C22" s="20">
        <v>2</v>
      </c>
      <c r="D22" s="20">
        <v>2</v>
      </c>
      <c r="E22" s="20">
        <v>25</v>
      </c>
      <c r="F22" s="20">
        <v>112</v>
      </c>
      <c r="G22" s="20">
        <v>141</v>
      </c>
      <c r="H22" s="20">
        <v>0</v>
      </c>
      <c r="I22" s="20">
        <v>0</v>
      </c>
      <c r="J22" s="20">
        <v>0</v>
      </c>
      <c r="K22" s="20">
        <v>1</v>
      </c>
      <c r="L22" s="20">
        <v>1</v>
      </c>
      <c r="M22" s="20">
        <v>2</v>
      </c>
      <c r="N22" s="20">
        <v>2</v>
      </c>
      <c r="O22" s="20">
        <v>25</v>
      </c>
      <c r="P22" s="20">
        <v>113</v>
      </c>
      <c r="Q22" s="20">
        <v>142</v>
      </c>
    </row>
    <row r="23" spans="2:17" ht="20.100000000000001" customHeight="1" thickBot="1" x14ac:dyDescent="0.25">
      <c r="B23" s="4" t="s">
        <v>33</v>
      </c>
      <c r="C23" s="20">
        <v>4</v>
      </c>
      <c r="D23" s="20">
        <v>3</v>
      </c>
      <c r="E23" s="20">
        <v>105</v>
      </c>
      <c r="F23" s="20">
        <v>152</v>
      </c>
      <c r="G23" s="20">
        <v>264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4</v>
      </c>
      <c r="N23" s="20">
        <v>3</v>
      </c>
      <c r="O23" s="20">
        <v>105</v>
      </c>
      <c r="P23" s="20">
        <v>152</v>
      </c>
      <c r="Q23" s="20">
        <v>264</v>
      </c>
    </row>
    <row r="24" spans="2:17" ht="20.100000000000001" customHeight="1" thickBot="1" x14ac:dyDescent="0.25">
      <c r="B24" s="4" t="s">
        <v>34</v>
      </c>
      <c r="C24" s="20">
        <v>3</v>
      </c>
      <c r="D24" s="20">
        <v>0</v>
      </c>
      <c r="E24" s="20">
        <v>469</v>
      </c>
      <c r="F24" s="20">
        <v>839</v>
      </c>
      <c r="G24" s="20">
        <v>1311</v>
      </c>
      <c r="H24" s="20">
        <v>0</v>
      </c>
      <c r="I24" s="20">
        <v>3</v>
      </c>
      <c r="J24" s="20">
        <v>0</v>
      </c>
      <c r="K24" s="20">
        <v>1</v>
      </c>
      <c r="L24" s="20">
        <v>4</v>
      </c>
      <c r="M24" s="20">
        <v>3</v>
      </c>
      <c r="N24" s="20">
        <v>3</v>
      </c>
      <c r="O24" s="20">
        <v>469</v>
      </c>
      <c r="P24" s="20">
        <v>840</v>
      </c>
      <c r="Q24" s="20">
        <v>1315</v>
      </c>
    </row>
    <row r="25" spans="2:17" ht="20.100000000000001" customHeight="1" thickBot="1" x14ac:dyDescent="0.25">
      <c r="B25" s="4" t="s">
        <v>35</v>
      </c>
      <c r="C25" s="20">
        <v>16</v>
      </c>
      <c r="D25" s="20">
        <v>5</v>
      </c>
      <c r="E25" s="20">
        <v>114</v>
      </c>
      <c r="F25" s="20">
        <v>134</v>
      </c>
      <c r="G25" s="20">
        <v>269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16</v>
      </c>
      <c r="N25" s="20">
        <v>5</v>
      </c>
      <c r="O25" s="20">
        <v>114</v>
      </c>
      <c r="P25" s="20">
        <v>134</v>
      </c>
      <c r="Q25" s="20">
        <v>269</v>
      </c>
    </row>
    <row r="26" spans="2:17" ht="20.100000000000001" customHeight="1" thickBot="1" x14ac:dyDescent="0.25">
      <c r="B26" s="4" t="s">
        <v>36</v>
      </c>
      <c r="C26" s="20">
        <v>0</v>
      </c>
      <c r="D26" s="20">
        <v>0</v>
      </c>
      <c r="E26" s="20">
        <v>11</v>
      </c>
      <c r="F26" s="20">
        <v>76</v>
      </c>
      <c r="G26" s="20">
        <v>87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11</v>
      </c>
      <c r="P26" s="20">
        <v>76</v>
      </c>
      <c r="Q26" s="20">
        <v>87</v>
      </c>
    </row>
    <row r="27" spans="2:17" ht="20.100000000000001" customHeight="1" thickBot="1" x14ac:dyDescent="0.25">
      <c r="B27" s="5" t="s">
        <v>37</v>
      </c>
      <c r="C27" s="20">
        <v>0</v>
      </c>
      <c r="D27" s="20">
        <v>2</v>
      </c>
      <c r="E27" s="20">
        <v>122</v>
      </c>
      <c r="F27" s="20">
        <v>380</v>
      </c>
      <c r="G27" s="20">
        <v>504</v>
      </c>
      <c r="H27" s="20">
        <v>0</v>
      </c>
      <c r="I27" s="20">
        <v>0</v>
      </c>
      <c r="J27" s="20">
        <v>0</v>
      </c>
      <c r="K27" s="20">
        <v>2</v>
      </c>
      <c r="L27" s="20">
        <v>2</v>
      </c>
      <c r="M27" s="20">
        <v>0</v>
      </c>
      <c r="N27" s="20">
        <v>2</v>
      </c>
      <c r="O27" s="20">
        <v>122</v>
      </c>
      <c r="P27" s="20">
        <v>382</v>
      </c>
      <c r="Q27" s="20">
        <v>506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11</v>
      </c>
      <c r="F28" s="21">
        <v>44</v>
      </c>
      <c r="G28" s="21">
        <v>55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11</v>
      </c>
      <c r="P28" s="21">
        <v>44</v>
      </c>
      <c r="Q28" s="21">
        <v>55</v>
      </c>
    </row>
    <row r="29" spans="2:17" ht="20.100000000000001" customHeight="1" thickBot="1" x14ac:dyDescent="0.25">
      <c r="B29" s="7" t="s">
        <v>39</v>
      </c>
      <c r="C29" s="9">
        <f>SUM(C12:C28)</f>
        <v>72</v>
      </c>
      <c r="D29" s="9">
        <f t="shared" ref="D29:Q29" si="0">SUM(D12:D28)</f>
        <v>119</v>
      </c>
      <c r="E29" s="9">
        <f t="shared" si="0"/>
        <v>4109</v>
      </c>
      <c r="F29" s="9">
        <f t="shared" si="0"/>
        <v>4930</v>
      </c>
      <c r="G29" s="9">
        <f t="shared" si="0"/>
        <v>9230</v>
      </c>
      <c r="H29" s="9">
        <f t="shared" si="0"/>
        <v>0</v>
      </c>
      <c r="I29" s="9">
        <f t="shared" si="0"/>
        <v>8</v>
      </c>
      <c r="J29" s="9">
        <f t="shared" si="0"/>
        <v>0</v>
      </c>
      <c r="K29" s="9">
        <f t="shared" si="0"/>
        <v>104</v>
      </c>
      <c r="L29" s="9">
        <f t="shared" si="0"/>
        <v>112</v>
      </c>
      <c r="M29" s="9">
        <f t="shared" si="0"/>
        <v>72</v>
      </c>
      <c r="N29" s="9">
        <f t="shared" si="0"/>
        <v>127</v>
      </c>
      <c r="O29" s="9">
        <f t="shared" si="0"/>
        <v>4109</v>
      </c>
      <c r="P29" s="9">
        <f t="shared" si="0"/>
        <v>5034</v>
      </c>
      <c r="Q29" s="9">
        <f t="shared" si="0"/>
        <v>9342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2022-09-29T08:10:13Z</dcterms:modified>
</cp:coreProperties>
</file>